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docs.live.net/5896fb78c8c8596e/Escritorio/"/>
    </mc:Choice>
  </mc:AlternateContent>
  <xr:revisionPtr revIDLastSave="10" documentId="11_9B1A8FE5562143D3AC227D68D87DE7AD8BC35551" xr6:coauthVersionLast="47" xr6:coauthVersionMax="47" xr10:uidLastSave="{82BFA014-6385-46E4-8F0C-2ACA1B14C3B3}"/>
  <bookViews>
    <workbookView xWindow="-98" yWindow="-98" windowWidth="21795" windowHeight="12975" tabRatio="776" activeTab="11" xr2:uid="{00000000-000D-0000-FFFF-FFFF00000000}"/>
  </bookViews>
  <sheets>
    <sheet name="Portada" sheetId="1" r:id="rId1"/>
    <sheet name="1.PSyDO" sheetId="19" r:id="rId2"/>
    <sheet name="2.Com" sheetId="2" r:id="rId3"/>
    <sheet name="3.CE" sheetId="16" r:id="rId4"/>
    <sheet name="4.CE2" sheetId="17" r:id="rId5"/>
    <sheet name="5.SB" sheetId="4" r:id="rId6"/>
    <sheet name="6.UP" sheetId="5" r:id="rId7"/>
    <sheet name="7.SA" sheetId="18" r:id="rId8"/>
    <sheet name="8.MyR" sheetId="6" r:id="rId9"/>
    <sheet name="9.E1" sheetId="11" r:id="rId10"/>
    <sheet name="10.D" sheetId="8" r:id="rId11"/>
    <sheet name="AUX" sheetId="15" r:id="rId12"/>
  </sheets>
  <calcPr calcId="191029"/>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4" l="1"/>
  <c r="E31" i="4"/>
  <c r="E30" i="4"/>
  <c r="E10" i="4"/>
  <c r="E11" i="4"/>
  <c r="E12" i="4"/>
  <c r="E19" i="4"/>
  <c r="E20" i="4"/>
  <c r="E21" i="4"/>
  <c r="E22" i="4"/>
  <c r="A15" i="17"/>
  <c r="E15" i="17"/>
  <c r="E2" i="17" l="1"/>
  <c r="E3" i="17"/>
  <c r="E4" i="17"/>
  <c r="E5" i="17"/>
  <c r="E6" i="17"/>
  <c r="E7" i="17"/>
  <c r="E8" i="17"/>
  <c r="E9" i="17"/>
  <c r="E10" i="17"/>
  <c r="E11" i="17"/>
  <c r="E12" i="17"/>
  <c r="E13" i="17"/>
  <c r="E14" i="17"/>
  <c r="E16" i="17"/>
  <c r="E17" i="17"/>
  <c r="E18" i="17"/>
  <c r="E19" i="17"/>
  <c r="E20" i="17"/>
  <c r="E21" i="17"/>
  <c r="E22" i="17"/>
  <c r="E23" i="17"/>
  <c r="E24" i="17"/>
  <c r="E25" i="17"/>
  <c r="E26" i="4"/>
  <c r="E27" i="4"/>
  <c r="E28" i="4"/>
  <c r="E29" i="4"/>
  <c r="E17" i="4"/>
  <c r="E7" i="4"/>
  <c r="E6" i="4"/>
  <c r="B3" i="17" l="1"/>
  <c r="B4" i="16" l="1"/>
  <c r="F4" i="16" s="1"/>
  <c r="G4" i="17" s="1"/>
  <c r="C25" i="17" l="1"/>
  <c r="B25" i="17" s="1"/>
  <c r="C23" i="17"/>
  <c r="B23" i="17" s="1"/>
  <c r="C21" i="17"/>
  <c r="B21" i="17" s="1"/>
  <c r="C19" i="17"/>
  <c r="B19" i="17" s="1"/>
  <c r="C17" i="17"/>
  <c r="B17" i="17" s="1"/>
  <c r="C13" i="17"/>
  <c r="B13" i="17" s="1"/>
  <c r="C11" i="17"/>
  <c r="B11" i="17" s="1"/>
  <c r="C9" i="17"/>
  <c r="B9" i="17" s="1"/>
  <c r="C7" i="17"/>
  <c r="B7" i="17" s="1"/>
  <c r="C5" i="17"/>
  <c r="B5" i="17" s="1"/>
  <c r="A3" i="17"/>
  <c r="A2" i="17"/>
  <c r="A4" i="17"/>
  <c r="A6" i="17"/>
  <c r="A8" i="17"/>
  <c r="A10" i="17"/>
  <c r="A12" i="17"/>
  <c r="A14" i="17"/>
  <c r="A16" i="17"/>
  <c r="A18" i="17"/>
  <c r="A20" i="17"/>
  <c r="A22" i="17"/>
  <c r="A24" i="17"/>
  <c r="B14" i="16"/>
  <c r="F14" i="16" s="1"/>
  <c r="G24" i="17" s="1"/>
  <c r="B13" i="16"/>
  <c r="F13" i="16" s="1"/>
  <c r="G22" i="17" s="1"/>
  <c r="B12" i="16"/>
  <c r="F12" i="16" s="1"/>
  <c r="G20" i="17" s="1"/>
  <c r="B11" i="16"/>
  <c r="F11" i="16" s="1"/>
  <c r="G18" i="17" s="1"/>
  <c r="B10" i="16"/>
  <c r="F10" i="16" s="1"/>
  <c r="G16" i="17" s="1"/>
  <c r="B9" i="16"/>
  <c r="F9" i="16" s="1"/>
  <c r="B3" i="16"/>
  <c r="F3" i="16" s="1"/>
  <c r="B5" i="16"/>
  <c r="F5" i="16" s="1"/>
  <c r="G6" i="17" s="1"/>
  <c r="B6" i="16"/>
  <c r="F6" i="16" s="1"/>
  <c r="G8" i="17" s="1"/>
  <c r="B7" i="16"/>
  <c r="F7" i="16" s="1"/>
  <c r="G10" i="17" s="1"/>
  <c r="B8" i="16"/>
  <c r="F8" i="16" s="1"/>
  <c r="G12" i="17" s="1"/>
  <c r="E3" i="4"/>
  <c r="E4" i="4"/>
  <c r="E5" i="4"/>
  <c r="E8" i="4"/>
  <c r="E9" i="4"/>
  <c r="E13" i="4"/>
  <c r="E14" i="4"/>
  <c r="E15" i="4"/>
  <c r="E16" i="4"/>
  <c r="E18" i="4"/>
  <c r="E23" i="4"/>
  <c r="E24" i="4"/>
  <c r="E25" i="4"/>
  <c r="A5" i="17" l="1"/>
  <c r="G5" i="17"/>
  <c r="A23" i="17"/>
  <c r="G23" i="17"/>
  <c r="A21" i="17"/>
  <c r="G21" i="17"/>
  <c r="A19" i="17"/>
  <c r="G19" i="17"/>
  <c r="G15" i="17"/>
  <c r="G14" i="17"/>
  <c r="A17" i="17"/>
  <c r="G17" i="17"/>
  <c r="A7" i="17"/>
  <c r="G7" i="17"/>
  <c r="A25" i="17"/>
  <c r="G25" i="17"/>
  <c r="G2" i="17"/>
  <c r="G3" i="17"/>
  <c r="G13" i="17"/>
  <c r="A11" i="17"/>
  <c r="G11" i="17"/>
  <c r="A9" i="17"/>
  <c r="G9" i="17"/>
  <c r="A13" i="17"/>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<sst xmlns="http://schemas.openxmlformats.org/spreadsheetml/2006/main" count="861" uniqueCount="382">
  <si>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</si>
  <si>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</si>
  <si>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</si>
  <si>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</si>
  <si>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</si>
  <si>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</si>
  <si>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</si>
  <si>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</si>
  <si>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</si>
  <si>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</si>
  <si>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Los procedimientos, instrumentos de evaluación y criterios de calificación del aprendizaje del alumnado, así como el procedimiento de actuación en caso de alumnos progreso no adecuado</t>
  </si>
  <si>
    <t>Departamento</t>
  </si>
  <si>
    <t>Religión</t>
  </si>
  <si>
    <t xml:space="preserve">Las medidas de atención a la diversidad del curso de la etapa correspondiente. </t>
  </si>
  <si>
    <t>Etapa</t>
  </si>
  <si>
    <t>Primaria</t>
  </si>
  <si>
    <t>Asignatura</t>
  </si>
  <si>
    <t>Curso</t>
  </si>
  <si>
    <t>Profesor</t>
  </si>
  <si>
    <t>Fecha</t>
  </si>
  <si>
    <t>Secuenciación</t>
  </si>
  <si>
    <t>Competencia</t>
  </si>
  <si>
    <t>Descriptor operativo</t>
  </si>
  <si>
    <t>1º PRIMARIA</t>
  </si>
  <si>
    <t>2º PRIMARIA</t>
  </si>
  <si>
    <t>3º PRIMARIA</t>
  </si>
  <si>
    <t>4º PRIMARIA</t>
  </si>
  <si>
    <t>5º PRIMARIA</t>
  </si>
  <si>
    <t>6º PRIMARIA</t>
  </si>
  <si>
    <t>Competencia en comunicación lingüística</t>
  </si>
  <si>
    <t xml:space="preserve">CCL1. Expresa hechos, conceptos, pensamientos, opiniones o sentimientos de forma oral, escrita o signada, con claridad y adecuación a diferentes contextos cotidianos de su entorno personal, social y educativo, y participa en interacciones comunicativas con actitud cooperativa y respetuosa, tanto para intercambiar información y crear conocimiento como para construir vínculos personales. </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</si>
  <si>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</si>
  <si>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</si>
  <si>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</si>
  <si>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 Expresa hechos, conceptos, pensamientos, opiniones o sentimientos de forma oral, escrita o signada, con claridad y adecuación a diferentes contextos cotidianos de su entorno personal, social y educativo, y participa en interacciones comunicativas.</t>
  </si>
  <si>
    <t xml:space="preserve">CCL2. Comprende, interpreta y valora textos orales, signados, escritos o multimodales sencillos de los ámbitos personal, social y educativo, con acompañamiento puntual, para participar activamente en contextos cotidianos y para construir conocimiento. </t>
  </si>
  <si>
    <t>CCL2. Comprende textos orales, signados, escritos sencillos de los ámbitos personal, social y educativo, con acompañamiento puntual para participar en contextos cotidianos.</t>
  </si>
  <si>
    <t xml:space="preserve">CCL2. Comprende e interpreta textos orales, signados, escritos o multimodales sencillos de los ámbitos personal, social y educativo, con acompañamiento puntual, para participar en contextos cotidianos y para construir conocimiento. </t>
  </si>
  <si>
    <t xml:space="preserve">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 </t>
  </si>
  <si>
    <t>CCL3. Localiza con el debido acompañamiento, información sencilla procedente de una fuente, evaluando su utilidad en función de los objetivos de lectura, y la transforma en conocimiento.</t>
  </si>
  <si>
    <t>CCL3. Localiza y selecciona con el debido acompañamiento, información sencilla procedente de dos o más fuentes, evaluando su fiabilidad y utilidad en función de los objetivos de lectura, y la transforma en conocimiento para comunicarla.</t>
  </si>
  <si>
    <t>CCL3. Localiza, selecciona y contrasta, con el debido acompañamiento, información sencilla procedente de dos o más fuentes, evaluando su fiabilidad y utilidad en función de los objetivos de lectura, y la integra y transforma en conocimiento para comunicarla adoptando un punto de vista creativo y personal a la par que respetuoso con la propiedad intelectual.</t>
  </si>
  <si>
    <t xml:space="preserve">CCL4. Lee obras diversas adecuadas a su desarrollo, seleccionando aquellas que mejor se ajustan a sus gustos e intereses; reconoce el patrimonio literario como fuente de disfrute y aprendizaje individual y colectivo; y moviliza su experiencia personal y lectora para construir y compartir su interpretación de las obras y para crear textos de intención literaria a partir de modelos sencillos. </t>
  </si>
  <si>
    <t>CCL4. Lee obras diversas adecuadas a su desarrollo, seleccionando aquellas que mejor se ajustan a sus gustos e intereses.</t>
  </si>
  <si>
    <t>CCL4. Lee obras diversas adecuadas a su desarrollo, seleccionando aquellas que mejor se ajustan a sus gustos e intereses; y moviliza su experiencia personal y lectora para construir y compartir su interpretación de las o bras y para crear textos de intención literaria a partir de modelos sencillos. </t>
  </si>
  <si>
    <t xml:space="preserve">CCL5.Pone sus prácticas comunicativas al servicio de la convivencia democrática, la gestión dialogada de los conflictos y la igualdad de derechos de todas las personas, detectando los usos discriminatorios así como los abusos de poder, para favorecer la utilización no solo eficaz sino también ética de los diferentes sistemas de comunicación. </t>
  </si>
  <si>
    <t>CCL5.Pone sus prácticas comunicativas al servicio de la convivencia.</t>
  </si>
  <si>
    <t>CCL5.Pone sus prácticas comunicativas al servicio de la convivencia democrática, la gestión dialogada de los conflictos y la igualdad de derechos de todas las personas, detectando los usos discriminatorios.</t>
  </si>
  <si>
    <t>Competencia plurilingüe</t>
  </si>
  <si>
    <t xml:space="preserve">CP1. Usa, al menos, una lengua, además de la lengua o lenguas familiares, para responder a necesidades comunicativas sencillas y predecibles, de manera adecuada tanto a su desarrollo e intereses como a situaciones y contextos cotidianos de los ámbitos personal, social y educativo. </t>
  </si>
  <si>
    <t>CP1. Usa, al menos, una lengua, además de la lengua o lenguas familiares, para responder a necesidades comunicativas sencillas.</t>
  </si>
  <si>
    <t>CP1. Usa, al menos, una lengua, además de la lengua o lenguas familiares, para responder a necesidades comunicativas sencillas de manera adecuada a su desarrollo.</t>
  </si>
  <si>
    <t xml:space="preserve">CP2. A partir de sus experiencias, reconoce la diversidad de perfiles lingüísticos y experimenta estrategias que, de manera guiada, le permiten realizar transferencias sencillas entre distintas lenguas para comunicarse en contextos cotidianos y ampliar su repertorio lingüístico individual. </t>
  </si>
  <si>
    <t>CP2. A partir de sus experiencias, reconoce la diversidad de perfiles lingüísticos, de manera guiada.</t>
  </si>
  <si>
    <t>CP2. A partir de sus experiencias, reconoce la diversidad de perfiles lingüísticos, de manera guiada, que  le permiten realizar transferencias sencillas entre distintas lenguas. </t>
  </si>
  <si>
    <t xml:space="preserve">CP3. Conoce y respeta la diversidad lingüística y cultural presente en su entorno, reconociendo y comprendiendo su valor como factor de diálogo, para mejorar la convivencia. </t>
  </si>
  <si>
    <t>CP3. Conoce y respeta la diversidad lingüística y cultural presente en su entorno.</t>
  </si>
  <si>
    <t>CP3. Conoce y respeta la diversidad lingüística y cultural presente en su entorno  para mejorar la convivencia. </t>
  </si>
  <si>
    <t>Competencia matemática y en ciencia, tecnología e ingeniería</t>
  </si>
  <si>
    <t xml:space="preserve">STEM1. Utiliza, de manera guiada, algunos métodos inductivos, deductivos y lógicos propios del razonamiento matemático en situaciones conocidas, y selecciona y emplea algunas estrategias para resolver problemas reflexionando sobre las soluciones obtenidas. </t>
  </si>
  <si>
    <t>STEM1. Utiliza, de manera guiada, algunos métodos  lógicos propios del razonamiento matemático en situaciones conocidas.</t>
  </si>
  <si>
    <t>STEM1. Utiliza, de manera guiada, algunos métodos  lógicos propios del razonamiento matemático en situaciones conocidas, y resuelve  problemas. </t>
  </si>
  <si>
    <t xml:space="preserve">STEM2. Utiliza el pensamiento científico para entender y explicar algunos de los fenómenos que ocurren a su alrededor, confiando en el conocimiento como motor de desarrollo, utilizando herramientas e instrumentos adecuados, planteándose preguntas y realizando experimentos sencillos de forma guiada. </t>
  </si>
  <si>
    <t>STEM2. Utiliza el pensamiento científico para entender algunos de los fenómenos que ocurren a su alrededor  y realiza experimentos sencillos de forma guiada.</t>
  </si>
  <si>
    <t>STEM2. Utiliza el pensamiento científico para entender y explicar algunos de los fenómenos que ocurren a su alrededor, utilizando herramientas e instrumentos adecuados para realizar experimentos sencillos de forma guiada. </t>
  </si>
  <si>
    <t>STEM3. Realiza de forma guiada proyectos, diseñando, fabricando y evaluando diferentes prototipos o modelos, adaptándose ante la incertidumbre, para generar en equipo, un producto creativo con un objetivo concreto, procurando la participación de todo el grupo y resolviendo pacíficamente los conflictos que puedan surgir. .</t>
  </si>
  <si>
    <t>STEM3. Realiza proyectos de forma guiada.</t>
  </si>
  <si>
    <t>STEM3. Realiza de forma guiada proyectos para generar en equipo, un producto creativo con un objetivo concreto.</t>
  </si>
  <si>
    <t xml:space="preserve">STEM4. Interpreta y transmite los elementos más relevantes de algunos métodos y resultados científicos, matemáticos y tecnológicos de forma clara y veraz, utilizando la terminología científica apropiada, en diferentes formatos (dibujos, diagramas, gráficos, símbolos…) y aprovechando de forma crítica, ética y responsable la cultura digital para compartir y construir nuevos conocimientos. </t>
  </si>
  <si>
    <t>STEM4. Interpreta los elementos más relevantes de algunos métodos  científicos, matemáticos y tecnológicos.</t>
  </si>
  <si>
    <t>STEM4. Interpreta los elementos más relevantes de algunos métodos  científicos, matemáticos y tecnológicos, utilizando la terminología científica apropiada.</t>
  </si>
  <si>
    <t xml:space="preserve">STEM5. Participa en acciones fundamentadas científicamente para promover la salud y preservar el medio ambiente y los seres vivos, aplicando principios de ética y seguridad practicando el consumo responsable. </t>
  </si>
  <si>
    <t>STEM5. Participa en acciones fundamentadas científicamente para promover la salud y preservar el medio ambiente y los seres vivos.</t>
  </si>
  <si>
    <t>STEM5. Participa en acciones fundamentadas científicamente para promover la salud y preservar el medio ambiente y los seres vivos, practicando el consumo responsable. </t>
  </si>
  <si>
    <t>Competencia digital</t>
  </si>
  <si>
    <t xml:space="preserve">CD1. Realiza búsquedas guiadas en internet y hace uso de estrategias sencillas para el tratamiento digital de la información (palabras clave, selección de información relevante, organización de datos…) con una actitud crítica sobre los contenidos obtenidos. </t>
  </si>
  <si>
    <t>CD1. Realiza búsquedas guiadas en internet.</t>
  </si>
  <si>
    <t>CD1. Realiza búsquedas guiadas en internet y hace uso de estrategias sencillas para el tratamiento digital de la información (palabras clave).</t>
  </si>
  <si>
    <t xml:space="preserve">CD2. 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 </t>
  </si>
  <si>
    <t>CD2. Crea  contenidos digitales en distintos formatos (texto e  imagen...) para expresar ideas, sentimientos y conocimientos.</t>
  </si>
  <si>
    <t>CD2. Crea  e integra contenidos digitales en distintos formatos (texto, tabla, imagen...) mediante el uso de diferentes herramientas digitales para expresar ideas, sentimientos y conocimientos.</t>
  </si>
  <si>
    <t xml:space="preserve">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 </t>
  </si>
  <si>
    <t>CD3. Participa en actividades y/o proyectos escolares mediante el uso de herramientos o plataformas virtuales supervisados de manera segura.</t>
  </si>
  <si>
    <t>CD3. Participa en actividades y/o proyectos escolares mediante el uso de herramientas o plataformas virtuales para construir conocimiento, comunicarse y trabajar cooperativamente con una actitud abierta y responsable ante su uso.</t>
  </si>
  <si>
    <t>CD3. Participa en actividades y/o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</si>
  <si>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 </t>
  </si>
  <si>
    <t>CD4. Conoce los riesgos y adopta, con la orientación del docente, medidas preventivas al usar las tecnologías digitales para proteger dispositivos y los datos personales.</t>
  </si>
  <si>
    <t>CD4. Conoce los riesgos y adopta, con la orientación del docente, medidas preventivas al usar las tecnologías digitales para proteger dispositivos, los datos personales, la salud y el medioambiente.</t>
  </si>
  <si>
    <t>CD4. 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</si>
  <si>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 xml:space="preserve">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 </t>
  </si>
  <si>
    <t>CD5. Se inicia en el desarrollo de soluciones digitales sencillas.</t>
  </si>
  <si>
    <t>CD5. Se inicia en el desarrollo de soluciones digitales sencillas y sostenibles para resolver retos propuestos.</t>
  </si>
  <si>
    <t>CD5.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</si>
  <si>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Competencia personal, social y de aprender a aprender</t>
  </si>
  <si>
    <t xml:space="preserve">CPSAA1. Es consciente de las propias emociones, ideas y comportamientos personales y emplea estrategias para gestionarlas en situaciones de tensión o conflicto, adaptándose a los cambios y armonizándolos para alcanzar sus propios objetivos. </t>
  </si>
  <si>
    <t>CPSAA1. Es consciente de algunas emociones y comportamientos personales e intenta emplear estrategias para gestionarlas en situaciones de tensión o conflicto.</t>
  </si>
  <si>
    <t>CPSAA1. Es consciente de las propias emociones, ideas y comportamientos personales y emplea estrategias para gestionarlas en situaciones de tensión o conflicto, para alcanzar sus propios objetivos.</t>
  </si>
  <si>
    <t>CPSAA1. Es consciente de las propias emociones, ideas y comportamientos personales y emplea estrategias para gestionarlas en situaciones de tensión o conflicto, adaptándose a los cambios y armonizándolos para alcanzar sus propios objetivos.</t>
  </si>
  <si>
    <t xml:space="preserve">CPSAA2. Conoce los riesgos más relevantes y los principales activos para la salud, adopta estilos de vida saludables para su bienestar físico y mental, y detecta y busca apoyo ante situaciones violentas o discriminatorias. </t>
  </si>
  <si>
    <t>CPSAA2. Conoce los riesgos más relevantes y los principales activos para la salud, y detecta estilos de vida saludables.</t>
  </si>
  <si>
    <t>CPSAA2. Conoce los riesgos más relevantes y los principales activos para la salud, adopta estilos de vida saludables para su bienestar físico y mental.</t>
  </si>
  <si>
    <t>CPSAA2. Conoce los riesgos más relevantes y los principales activos para la salud, adopta estilos de vida saludables para su bienestar físico y mental, y detecta y busca apoyo ante situaciones violentas o discriminatorias.</t>
  </si>
  <si>
    <t xml:space="preserve">CPSAA3. Reconoce y respeta las emociones y experiencias de las demás personas, participa activamente en el trabajo en grupo, asume las responsabilidades individuales asignadas y emplea estrategias cooperativas dirigidas a la consecución de objetivos compartidos. </t>
  </si>
  <si>
    <t>CPSAA3. Reconoce y respeta las emociones de las demás personas, participa activamente en el trabajo en grupo.</t>
  </si>
  <si>
    <t>CPSAA3. Reconoce y respeta las emociones y experiencias de las demás personas, participa activamente en el trabajo en grupo, asume las responsabilidades individuales asignadas y conoce estrategias cooperativas.</t>
  </si>
  <si>
    <t>CPSAA3. Reconoce y respeta las emociones y experiencias de las demás personas, participa activamente en el trabajo en grupo, asume las responsabilidades individuales asignadas y emplea estrategias cooperativas dirigidas a la consecución de objetivos compartidos.</t>
  </si>
  <si>
    <t xml:space="preserve">CPSAA4. Reconoce el valor del esfuerzo y la dedicación personal para la mejora de su aprendizaje y adopta posturas críticas cuando se producen procesos de reflexión guiados. </t>
  </si>
  <si>
    <t xml:space="preserve">CPSAA4. Reconoce el valor del esfuerzo y la dedicación personal en su proceso de aprendizaje. </t>
  </si>
  <si>
    <t>CPSAA4. Reconoce el valor del esfuerzo y la dedicación personal para la mejora de su aprendizaje y realiza pequeñas críticas sencillas mediante procesos de reflexión guiados.</t>
  </si>
  <si>
    <t xml:space="preserve">CPSAA5. Planea objetivos a corto plazo, utiliza estrategias de aprendizaje autorregulado y participa en procesos de auto y coevaluación, reconociendo sus limitaciones y sabiendo buscar ayuda en el proceso de construcción del conocimiento. </t>
  </si>
  <si>
    <t>CPSAA5-1. Marca y revisa los tiempos, las metas y la secuenciación de las tareas en el diseño de sus planificaciones.</t>
  </si>
  <si>
    <t xml:space="preserve">CPSAA5. Planea con ayuda objetivos a corto plazo, utiliza estrategias de aprendizaje heterorregulado y participa en procesos de evaluación externa. </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</si>
  <si>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</si>
  <si>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 Planea objetivos a corto plazo, utiliza estrategias de aprendizaje autorregulado y participa en procesos de autoevaluación, reconociendo sus limitaciones y sabiendo buscar ayuda.</t>
  </si>
  <si>
    <t>Competencia ciudadana</t>
  </si>
  <si>
    <t xml:space="preserve">CC1. Entiende los hechos históricos y sociales más relevantes relativos a su propia identidad y cultura, reflexiona sobre las normas de convivencia, y las aplica de manera constructiva, dialogante e inclusiva en cualquier contexto. </t>
  </si>
  <si>
    <t xml:space="preserve">CC1. Entiende los hechos históricos y sociales más relevantes y entiende las normas de convivencia. </t>
  </si>
  <si>
    <t xml:space="preserve">CC1. Entiende los hechos históricos y sociales más relevantes relativos a su propia identidad y cultura, entiende las normas de convivencia y las aplica en cualquier contexto. </t>
  </si>
  <si>
    <t xml:space="preserve">CC2. Participa en actividades comunitarias, en la toma de decisiones y en la resolución de los conflictos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</si>
  <si>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</si>
  <si>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</si>
  <si>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</si>
  <si>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 xml:space="preserve">CC2. Participa en actividades comunitarias de forma dialogada y respetuosa con los procedimientos democráticos, los principios y valores de la Unión Europea y la Constitución española, los derechos humanos y de la infancia, el valor de la diversidad, y el logro de la igualdad de género, la cohesión social y los Objetivos de Desarrollo Sostenible. </t>
  </si>
  <si>
    <t xml:space="preserve">CC3. Reflexiona y dialoga sobre valores y problemas éticos de actualidad, comprendiendo la necesidad de respetar diferentes culturas y creencias, de cuidar el entorno, de rechazar prejuicios y estereotipos, y de oponerse a cualquier forma de discriminación y violencia. </t>
  </si>
  <si>
    <t>CC3. Dialoga sobre problemas éticos de actualidad, comprendiendo la necesidad de respetar diferentes culturas y creencias, de cuidar el entorno, de rechazar prejuicios y estereotipos.</t>
  </si>
  <si>
    <t>CC4. Comprende las relaciones sistémicas entre las acciones humanas y el entorno y se inicia en la adopción de estilos de vida sostenibles, para contribuir a la conservación de la biodiversidad desde una perspectiva tanto local como global.</t>
  </si>
  <si>
    <t>CC4. Comprende las relaciones entre las acciones humanas y el entorno.</t>
  </si>
  <si>
    <t>CC4. Comprende las relaciones sistémicas entre las acciones humanas y el entorno y se inicia en la adopción de estilos de vida sostenibles.</t>
  </si>
  <si>
    <t>Competencia emprendedora</t>
  </si>
  <si>
    <t>CE1. Reconoce necesidades y retos que afrontar y elabora ideas originales, utilizando destrezas creativas y tomando conciencia de las consecuencias y efectos que las ideas pudieran generar en el entono, para proponer soluciones valiosas que respondan a las necesidades detectadas.</t>
  </si>
  <si>
    <t>CE1. Muestra interés y conoce algunas de las necesidades y retos. Imagina ideas  y sopesa algunas de las consecuencias y efectos que éstas pudieran generar en el entono como solución a las necesidades detectadas.</t>
  </si>
  <si>
    <t>CE1. Conoce algunas necesidades y retos, y propone ideas utilizando destrezas creativas. Sopesa algunas de las consecuencias y efectos que las ideas pudieran generar en el entono, para en un futuro proponer soluciones valiosas que respondan a las necesidades detectadas.</t>
  </si>
  <si>
    <t>CE2. Identifica fortalezas y debilidades propias utilizando estrategias de autoconocimiento y se inicia en el conocimiento de elementos económicos y financieros básicos, aplicándolos a situaciones y problemas de la vida cotidiana, para detectar aquellos recursos que puedan llevar las ideas originales y valiosas a la acción.</t>
  </si>
  <si>
    <t>Muestra interés en conocer alguna de las fortalezas y debilidades propias, escuchando, apoyando y respetando la de los compañeros. Imagina problemas o situaciones de la vida cotidiana que pudieran requerir de soluciones innovadoras.</t>
  </si>
  <si>
    <t>CE2. Se esfuerza por detectar y reconoce alguna de las fortalezas y debilidades propias. Se inicia en el conocimiento de elementos económicos y financieros muy básicos. Identifica problemas o situaciones de la vida cotidiana que pudieran requerir de soluciones innovadoras.</t>
  </si>
  <si>
    <t>CE3. Crea ideas y soluciones originales, planifica tareas, coopera con otros en equipo, valorando el proceso realizado y el resultado obtenido, para llevar a cabo una iniciativa emprendedora, considerando la experiencia como una oportunidad para aprender.</t>
  </si>
  <si>
    <t>CE3. Se inicia en el conocimiento y valoración de los procesos implicados en la creación de ideas y soluciones originales, valorando la planificación de tareas, la cooperación con otros en equipo y  la propia experiencia como una oportunidad para aprender.</t>
  </si>
  <si>
    <t>CE3. Comprende, organiza y valora los procesos implicados en la creación de ideas y soluciones originales, valorando la planificación de tareas así como la cooperación con otros en equipo y  la propia experiencia como una oportunidad para aprender.</t>
  </si>
  <si>
    <t>Competencia en conciencia y expresión culturales</t>
  </si>
  <si>
    <t>CCEC1. Reconoce y aprecia los aspectos fundamentales del patrimonio cultural y artístico, comprendiendo las diferencias entre distintas culturas y la necesidad de respetarlas.</t>
  </si>
  <si>
    <t xml:space="preserve">CCEC1. Se inicia en el conocimiento, apreciación y respeto hacia el patrimonio cultural y artístico, apreciando sus diferencias  como fuente de enriquecimiento. </t>
  </si>
  <si>
    <t xml:space="preserve">CCEC1. Conoce, aprecia y respeta el patrimonio cultural y artístico, apreciando sus diferencias  como fuente de enriquecimiento. </t>
  </si>
  <si>
    <t>CCEC2. Reconoce y se interesa por las especificidades e intencionalidades de las manifestaciones artísticas y culturales más destacadas del patrimonio, identificando los medios y soportes, así como los lenguajes y elementos técnicos que las caracterizan.</t>
  </si>
  <si>
    <t>CCEC2. Se interesa por las manifestaciones artísticas y culturales más destacadas del patrimonio.</t>
  </si>
  <si>
    <t>CCEC2. Reconoce y se interesa por las manifestaciones artísticas y culturales más destacadas del patrimonio, por sus lenguajes y elementos característicos.</t>
  </si>
  <si>
    <t>CCEC3. Expresa ideas, opiniones, sentimientos y emociones de forma creativa y con una actitud abierta e inclusiva, empleando distintos lenguajes artísticos y culturales, integrando su propio cuerpo, interactuando con el entorno y desarrollando sus capacidades afectivas.</t>
  </si>
  <si>
    <t>CCEC3. Muestra una actitud abierta e inclusiva hacia las distintas ideas y emociones, empleando algunos lenguajes artísticos  sencillos para representarlas, desarrollando así sus capacidades afectivas progresivamente.</t>
  </si>
  <si>
    <t>CCEC3. Muestra una actitud abierta e inclusiva hacia las distintas ideas y emociones, empleando un mayor rango de lenguajes artísticos y culturales para representarlas desarrollando así sus capacidades afectivas progresivamente.</t>
  </si>
  <si>
    <t>CCEC4. Experimenta de forma creativa con diferentes medios y soportes, y diversas técnicas plásticas, visuales, audiovisuales, sonoras o corporales, para elaborar propuestas artísticas y culturales.</t>
  </si>
  <si>
    <t>CCEC4. Experimenta de forma creativa con algunos medios, soportes, técnicas plásticas y corporales para elaborar propuestas artísticas y culturales.</t>
  </si>
  <si>
    <t>CCEC4. Experimenta de forma creativa con un mayor. número de medios, soportes y  técnicas plásticas, audiovisuales y corporales; para elaborar propuestas artísticas y culturales.</t>
  </si>
  <si>
    <t>Cod.</t>
  </si>
  <si>
    <t>Competencia específica</t>
  </si>
  <si>
    <t>Descriptores operativos</t>
  </si>
  <si>
    <t>Ponderación</t>
  </si>
  <si>
    <t>Descubrir, identificar y expresar los elementos clave de la dignidad y la identidad personal en situaciones vitales cercanas, a través de biografías inspiradoras y relatos bíblicos de alcance antropológico, para ir conformando la propia identidad y sus relaciones con autonomía, responsabilidad y empatía.</t>
  </si>
  <si>
    <t>CCL1, CCL3, CD1, CD4, CPSAA1, CPSAA2, CPSAA4, CPSAA5, CE2, CE3, CCEC3.</t>
  </si>
  <si>
    <t>Descubrir, reconocer y estimar la dimensión socioemocional expresada en la participación en diferentes estructuras de pertenencia, desarrollando destrezas y actitudes sociales teniendo en cuenta algunos principios generales de la ética cristiana, para la mejora de la convivencia y la sostenibilidad del planeta.</t>
  </si>
  <si>
    <t>CCL2, CCL5, CP3, STEM5, CD3, CPSAA3, CC1, CC2</t>
  </si>
  <si>
    <t>Identificar e interpretar las situaciones que perjudican o mejoran la buena convivencia, analizándolas con las claves personales y sociales de la propuesta cristiana, para fomentar el crecimiento moral, la cooperación con los demás y el desarrollo de valores orientados al bien común.</t>
  </si>
  <si>
    <t>CCL1, CCL5, STEM3, CD1, CPSAA3, CC3, CC4, CE1, CCEC3.</t>
  </si>
  <si>
    <t>Comprender y admirar el patrimonio cultural en algunas de sus expresiones más significativas, disfrutando de su contemplación, analizando el universo simbólico y vital que transmiten, para valorar la propia identidad cultural, promover el diálogo intercultural y generar creaciones artísticas.</t>
  </si>
  <si>
    <t>CCL4, CP3, CD2, CD3, CC3, CCEC1, CCEC2, CCEC4.</t>
  </si>
  <si>
    <t>Explorar, desarrollar y apreciar la propia interioridad y experiencia espiritual, reconociéndola en las propias emociones, afectos, símbolos y creencias, conociendo la experiencia de personajes relevantes de la tradición judeocristiana y de otras religiones, para favorecer el autoconocimiento personal, entender las vivencias de los otros y promover el diálogo y el respeto entre las diferentes tradiciones religiosas.</t>
  </si>
  <si>
    <t>CCL1, CPSAA1, CPSAA3, CPSAA5, CC3, CE2, CCEC1, CCEC3.</t>
  </si>
  <si>
    <t>Comprender los contenidos básicos del cristianismo, valorando su contribución a la sociedad, para disponer de una síntesis personal que permita dialogar, desde la propia identidad social y cultural, con otras tradiciones religiosas y áreas de conocimiento.</t>
  </si>
  <si>
    <t>CCL2, CCL3, STEM4, CD1, CPSAA4, CPSAA5, CC1, CC4, CE3, CCEC1.</t>
  </si>
  <si>
    <t>Cod. Criterio</t>
  </si>
  <si>
    <t>Cod. Comp</t>
  </si>
  <si>
    <t>Criterios de evaluación según 
Real Decreto 157/2022</t>
  </si>
  <si>
    <t>Ponderación total</t>
  </si>
  <si>
    <t>01.01</t>
  </si>
  <si>
    <t>01.02</t>
  </si>
  <si>
    <t>02.01</t>
  </si>
  <si>
    <t>02.02</t>
  </si>
  <si>
    <t>03.01</t>
  </si>
  <si>
    <t>03.02</t>
  </si>
  <si>
    <t>04.01</t>
  </si>
  <si>
    <t>04.02</t>
  </si>
  <si>
    <t>05.01</t>
  </si>
  <si>
    <t>05.02</t>
  </si>
  <si>
    <t>06.01</t>
  </si>
  <si>
    <t>06.02</t>
  </si>
  <si>
    <t>Cod.Logro</t>
  </si>
  <si>
    <t>Criterio / Subcriterio</t>
  </si>
  <si>
    <t>Cod-Subcrt</t>
  </si>
  <si>
    <t>Ponderación parcial</t>
  </si>
  <si>
    <t>Ponderación global</t>
  </si>
  <si>
    <t>Comprobar si esta</t>
  </si>
  <si>
    <t>01.01.01</t>
  </si>
  <si>
    <t>04.01.01</t>
  </si>
  <si>
    <t>Saberes básicos según Real Decreto 157/2022</t>
  </si>
  <si>
    <t>Concreción del saber para el curso</t>
  </si>
  <si>
    <t>Concrección del saber básico para otros cursos</t>
  </si>
  <si>
    <t>Nivel1</t>
  </si>
  <si>
    <t>Nivel2</t>
  </si>
  <si>
    <t>Nivel3</t>
  </si>
  <si>
    <t>(Sin cambios)</t>
  </si>
  <si>
    <t>Verificación Impartido</t>
  </si>
  <si>
    <t>3º Primaria</t>
  </si>
  <si>
    <t>4º Primaria</t>
  </si>
  <si>
    <t>A. Identidad personal y relaciones en diálogo con el mensaje cristiano.</t>
  </si>
  <si>
    <t>B. Cosmovisiones, tradición cristiana y cultura.</t>
  </si>
  <si>
    <t>C. Habitar el mundo plural y diverso para construir la casa común.</t>
  </si>
  <si>
    <t>UP</t>
  </si>
  <si>
    <t>Nombre</t>
  </si>
  <si>
    <t>Inicio</t>
  </si>
  <si>
    <t>Fin</t>
  </si>
  <si>
    <t>Metodologías</t>
  </si>
  <si>
    <t>Contribución  a objetivos del centro</t>
  </si>
  <si>
    <t>Saberes básicos</t>
  </si>
  <si>
    <t>Subcriterio</t>
  </si>
  <si>
    <t>Instrumetro evaluación</t>
  </si>
  <si>
    <t>Notas</t>
  </si>
  <si>
    <t>Septiembre</t>
  </si>
  <si>
    <t>Diciembre</t>
  </si>
  <si>
    <t xml:space="preserve"> </t>
  </si>
  <si>
    <t>Magistral</t>
  </si>
  <si>
    <t>Prueba escrita</t>
  </si>
  <si>
    <t>Aprendizaje Cooperativo</t>
  </si>
  <si>
    <t>Trabajo individual</t>
  </si>
  <si>
    <t>Tutorización entre iguales</t>
  </si>
  <si>
    <t>Observación</t>
  </si>
  <si>
    <t>Aprendizaje Basado en Competencias</t>
  </si>
  <si>
    <t>Enero</t>
  </si>
  <si>
    <t>Marzo</t>
  </si>
  <si>
    <t>Abril</t>
  </si>
  <si>
    <t>Junio</t>
  </si>
  <si>
    <t>SA</t>
  </si>
  <si>
    <t>Duración</t>
  </si>
  <si>
    <t>Temp.</t>
  </si>
  <si>
    <t>Vinculación con otras asignaturas o UP</t>
  </si>
  <si>
    <t>Recursos específicos</t>
  </si>
  <si>
    <t>Indicador de logro evaluable</t>
  </si>
  <si>
    <t>Observaciones</t>
  </si>
  <si>
    <t>3 sesiones</t>
  </si>
  <si>
    <t>UP1</t>
  </si>
  <si>
    <t>Libros de texto</t>
  </si>
  <si>
    <t>ABP</t>
  </si>
  <si>
    <t>Trabajo equipo</t>
  </si>
  <si>
    <t>Proyector</t>
  </si>
  <si>
    <t>Presentación</t>
  </si>
  <si>
    <t>Flipped Classroom</t>
  </si>
  <si>
    <t>Materiales y recursos didácticos:</t>
  </si>
  <si>
    <t>Digital</t>
  </si>
  <si>
    <t>Finalidad</t>
  </si>
  <si>
    <t>Temporalización</t>
  </si>
  <si>
    <t>Libro de texto</t>
  </si>
  <si>
    <t>No</t>
  </si>
  <si>
    <t>Acceder al contenido</t>
  </si>
  <si>
    <t>Todo el curso</t>
  </si>
  <si>
    <t>Cuaderno del alumno</t>
  </si>
  <si>
    <t>Trabajar las actividades</t>
  </si>
  <si>
    <t>Murales</t>
  </si>
  <si>
    <t>Accecer al contenido</t>
  </si>
  <si>
    <t>Audios y audivisuales</t>
  </si>
  <si>
    <t>Sí</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</si>
  <si>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</si>
  <si>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</si>
  <si>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</si>
  <si>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</si>
  <si>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</si>
  <si>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</si>
  <si>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</si>
  <si>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</si>
  <si>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</si>
  <si>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</si>
  <si>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</si>
  <si>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</si>
  <si>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</si>
  <si>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</si>
  <si>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</si>
  <si>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</si>
  <si>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</si>
  <si>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</si>
  <si>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</si>
  <si>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</si>
  <si>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</si>
  <si>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</si>
  <si>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</si>
  <si>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</si>
  <si>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</si>
  <si>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</si>
  <si>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</si>
  <si>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No aplica</t>
  </si>
  <si>
    <t>Instrumentos eval</t>
  </si>
  <si>
    <t>Prueba oral</t>
  </si>
  <si>
    <t>Gamificación</t>
  </si>
  <si>
    <t>Aprendizaje basado en problemas</t>
  </si>
  <si>
    <t>Design Thinking</t>
  </si>
  <si>
    <t>Autoevaluación</t>
  </si>
  <si>
    <t>Prueba práctica</t>
  </si>
  <si>
    <t>Observar en los relatos y personajes bíblicos valores fundamentales del ser humano, relacionándolas con el desarrollo de su autonomía y responsabilidad en el grupo-clase.</t>
  </si>
  <si>
    <t>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t>
  </si>
  <si>
    <t>Reconocer los vínculos y relaciones con los grupos de pertenencia, comparándolos con los de Jesús de Nazaret, identificando hábitos y principios que ayudan a generar un clima de afectividad, respeto, solidaridad e inclusión.</t>
  </si>
  <si>
    <t>Apreciar y mostrar actitudes de respeto, mediación y cuidado del prójimo y de la naturaleza, derivadas del análisis de las palabras y acciones de Jesús de Nazaret.</t>
  </si>
  <si>
    <t>Visualizar e identificar qué situaciones cotidianas promueven una convivencia pacífica, a través de la escucha y análisis de relatos bíblicos, para aprender a resolver pacífica e inclusivamente los conflictos.</t>
  </si>
  <si>
    <t>Describir algunas situaciones cercanas de desamparo, fragilidad y vulnerabilidad, empatizando con las personas desfavorecidas y reconociendo la preferencia de Jesús de Nazaret por los que más sufren.</t>
  </si>
  <si>
    <t>Relacionar algunos pasajes bíblicos con expresiones artísticas, sirviéndose de la observación y análisis, para potenciar la creatividad y la comunicación a través de diversos lenguajes.</t>
  </si>
  <si>
    <t>Descubrir cómo el pueblo cristiano muestra su fe en la vida diaria en diferentes fiestas y manifestaciones religiosas, comprendiendo el vínculo que las une al Evangelio y su actualización en la comunidad cristiana.</t>
  </si>
  <si>
    <t>Tomar conciencia de la propia interioridad a través de narraciones y biografías cristianas significativas, para favorecer el autoconocimiento personal y las vivencias de los otros.</t>
  </si>
  <si>
    <t>Identificar las propias emociones, sentimientos y vivencias religiosas, compartiéndolos y reconociéndolos en el otro, teniendo en cuenta la experiencia de personajes relevantes de la tradición judeocristiana.</t>
  </si>
  <si>
    <t>Reconocer que Jesús de Nazaret es el centro del mensaje cristiano, valorando sus aportaciones para la persona y la sociedad en entornos diversos.</t>
  </si>
  <si>
    <t>Valorar la Biblia como libro sagrado y como narración del encuentro de Dios con la humanidad, descubriendo su lugar en la comunidad cristiana y en la cultura.</t>
  </si>
  <si>
    <t>Concrección del criterio para el curso 1º
(Sin cambios respecto a la Orden)</t>
  </si>
  <si>
    <t>2º</t>
  </si>
  <si>
    <t>01. 01 Observar en los relatos y personajes bíblicos valores fundamentales del ser humano, relacionándolas con el desarrollo de su autonomía y responsabilidad en el grupo-clase.</t>
  </si>
  <si>
    <t>01.01.01 Observar en los relatos y personajes bíblicos valores fundamentales del ser humano, relacionándolas con el desarrollo de su autonomía y responsabilidad en el grupo-clase.</t>
  </si>
  <si>
    <t>01.02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t>
  </si>
  <si>
    <t>01.02.01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t>
  </si>
  <si>
    <t>02.01 Reconocer los vínculos y relaciones con los grupos de pertenencia, comparándolos con los de Jesús de Nazaret, identificando hábitos y principios que ayudan a generar un clima de afectividad, respeto, solidaridad e inclusión.</t>
  </si>
  <si>
    <t>02.01.01 Reconocer los vínculos y relaciones con los grupos de pertenencia, comparándolos con los de Jesús de Nazaret, identificando hábitos y principios que ayudan a generar un clima de afectividad, respeto, solidaridad e inclusión.</t>
  </si>
  <si>
    <t>02.02 Apreciar y mostrar actitudes de respeto, mediación y cuidado del prójimo y de la naturaleza, derivadas del análisis de las palabras y acciones de Jesús de Nazaret.</t>
  </si>
  <si>
    <t>02.02.01 Apreciar y mostrar actitudes de respeto, mediación y cuidado del prójimo y de la naturaleza, derivadas del análisis de las palabras y acciones de Jesús de Nazaret.</t>
  </si>
  <si>
    <t>03.01 Visualizar e identificar qué situaciones cotidianas promueven una convivencia pacífica, a través de la escucha y análisis de relatos bíblicos, para aprender a resolver pacífica e inclusivamente los conflictos.</t>
  </si>
  <si>
    <t>03.01.01 Visualizar e identificar qué situaciones cotidianas promueven una convivencia pacífica, a través de la escucha y análisis de relatos bíblicos, para aprender a resolver pacífica e inclusivamente los conflictos.</t>
  </si>
  <si>
    <t>03.02 Describir algunas situaciones cercanas de desamparo, fragilidad y vulnerabilidad, empatizando con las personas desfavorecidas y reconociendo la preferencia de Jesús de Nazaret por los que más sufren.</t>
  </si>
  <si>
    <t>03.02.01 Describir algunas situaciones cercanas de desamparo, fragilidad y vulnerabilidad, empatizando con las personas desfavorecidas y reconociendo la preferencia de Jesús de Nazaret por los que más sufren.</t>
  </si>
  <si>
    <t>04.01 Relacionar algunos pasajes bíblicos con expresiones artísticas, sirviéndose de la observación y análisis, para potenciar la creatividad y la comunicación a través de diversos lenguajes.</t>
  </si>
  <si>
    <t>04.01.01 Relacionar algunos pasajes bíblicos con expresiones artísticas, sirviéndose de la observación y análisis, para potenciar la creatividad y la comunicación a través de diversos lenguajes.</t>
  </si>
  <si>
    <t>04.02 Descubrir cómo el pueblo cristiano muestra su fe en la vida diaria en diferentes fiestas y manifestaciones religiosas, comprendiendo el vínculo que las une al Evangelio y su actualización en la comunidad cristiana.</t>
  </si>
  <si>
    <t>04.02.01 Descubrir cómo el pueblo cristiano muestra su fe en la vida diaria en diferentes fiestas y manifestaciones religiosas, comprendiendo el vínculo que las une al Evangelio y su actualización en la comunidad cristiana.</t>
  </si>
  <si>
    <t>05.01 Tomar conciencia de la propia interioridad a través de narraciones y biografías cristianas significativas, para favorecer el autoconocimiento personal y las vivencias de los otros.</t>
  </si>
  <si>
    <t>05.01.01 Tomar conciencia de la propia interioridad a través de narraciones y biografías cristianas significativas, para favorecer el autoconocimiento personal y las vivencias de los otros.</t>
  </si>
  <si>
    <t>05.02 Identificar las propias emociones, sentimientos y vivencias religiosas, compartiéndolos y reconociéndolos en el otro, teniendo en cuenta la experiencia de personajes relevantes de la tradición judeocristiana.</t>
  </si>
  <si>
    <t>05.02.01 Identificar las propias emociones, sentimientos y vivencias religiosas, compartiéndolos y reconociéndolos en el otro, teniendo en cuenta la experiencia de personajes relevantes de la tradición judeocristiana.</t>
  </si>
  <si>
    <t>06.01 Reconocer que Jesús de Nazaret es el centro del mensaje cristiano, valorando sus aportaciones para la persona y la sociedad en entornos diversos.</t>
  </si>
  <si>
    <t>06.01.01 Reconocer que Jesús de Nazaret es el centro del mensaje cristiano, valorando sus aportaciones para la persona y la sociedad en entornos diversos.</t>
  </si>
  <si>
    <t>06.02 Valorar la Biblia como libro sagrado y como narración del encuentro de Dios con la humanidad, descubriendo su lugar en la comunidad cristiana y en la cultura.</t>
  </si>
  <si>
    <t>06.02.01 Valorar la Biblia como libro sagrado y como narración del encuentro de Dios con la humanidad, descubriendo su lugar en la comunidad cristiana y en la cultura.</t>
  </si>
  <si>
    <t>A1- Capacidades, potencialidades y limitaciones de cada ser humano.</t>
  </si>
  <si>
    <t>A2 - Vivencias y sentimientos de la experiencia interior y de la corporalidad.</t>
  </si>
  <si>
    <t>A3 - Valor intrínseco de toda persona, para el cristianismo como criatura de Dios.</t>
  </si>
  <si>
    <t>A4 - Exploración de personajes bíblicos y modelos cristianos y su búsqueda de la felicidad.</t>
  </si>
  <si>
    <t>A5 - Grupos de pertenencia: diferencias y relación con Jesús de Nazaret.</t>
  </si>
  <si>
    <t>A6 - La familia y la incorporación a la vida social en la visión cristiana.</t>
  </si>
  <si>
    <t>A7 - Potenciación de la propia creatividad mediante expresiones artísticas que reflejen el mensaje de diversos relatos bíblicos.</t>
  </si>
  <si>
    <t>A8 - Aprecio de momentos de silencio, interiorización y contemplación.</t>
  </si>
  <si>
    <t>A9 - Expresión, empleando diversos lenguajes, de la propia creencia, emociones y afectos.</t>
  </si>
  <si>
    <t>A10 - Reconocimiento de la oración como medio privilegiado de comunicación con Dios. El Padrenuestro.</t>
  </si>
  <si>
    <t>B1 - Apreciación del valor religioso y la riqueza cultural de la Navidad, Semana Santa y otras celebraciones como expresión de la identidad cultural de nuestra sociedad.</t>
  </si>
  <si>
    <t>B2 - Análisis y expresión del mensaje cristiano en la música, las artes y otras manifestaciones culturales y tradiciones del entorno.</t>
  </si>
  <si>
    <t>B3 - Valoración de la importancia de las celebraciones religiosas para las personas creyentes.</t>
  </si>
  <si>
    <t>B4 - Reconocimiento de la Biblia, Palabra de Dios en la vida de la Iglesia, como libro sagrado del cristianismo.</t>
  </si>
  <si>
    <t>B5 - La alianza de Dios con el pueblo de Israel y su proyecto de humanidad.</t>
  </si>
  <si>
    <t>B6 - Jesucristo, centro del mensaje cristiano.</t>
  </si>
  <si>
    <t>B7 - María, la Madre de Jesús.</t>
  </si>
  <si>
    <t>B8 - La Iglesia como familia que vive y celebra la Buena Noticia anunciada por Jesús de Nazaret.</t>
  </si>
  <si>
    <t>B9 - La Biblia como fuente de inspiración artística a lo largo de la historia.</t>
  </si>
  <si>
    <t>B10 - La belleza como expresión de la Creación y de la experiencia religiosa.</t>
  </si>
  <si>
    <t>C1 - El compromiso y responsabilidad del ser humano en el cuidado de la naturaleza y los seres vivos desde una visión cristiana.</t>
  </si>
  <si>
    <t>C2 - Gratitud hacia las personas que nos cuidan y hacia Dios Creador.</t>
  </si>
  <si>
    <t>C3 - Obras y palabras que muestran el amor de Jesús de Nazaret a todas las personas.</t>
  </si>
  <si>
    <t>C4 - El mandamiento del amor como máxima relacional del cristianismo.</t>
  </si>
  <si>
    <t>C5 - Actitudes y acciones que promueven la fraternidad.</t>
  </si>
  <si>
    <t>C6 - Hábitos y valores de respeto a la naturaleza como creada por Dios.</t>
  </si>
  <si>
    <t>C7 - Relatos evangélicos de compasión, misericordia y perdón.</t>
  </si>
  <si>
    <t>C8 - Biografías significativas que han favorecido la resolución pacífica de conflictos.</t>
  </si>
  <si>
    <t>C9 - Actitudes cotidianas que fomentan una convivencia pacífica.</t>
  </si>
  <si>
    <t>C10 - Respeto y valoración de las emociones, creencias, sentimientos y expresiones religiosas de otras personas.</t>
  </si>
  <si>
    <t>El regalo de la Creación</t>
  </si>
  <si>
    <t>Octubre</t>
  </si>
  <si>
    <t>Dios es nuestro amigo</t>
  </si>
  <si>
    <t>Noviembre</t>
  </si>
  <si>
    <t>La vida de Jesús</t>
  </si>
  <si>
    <t>Febrero</t>
  </si>
  <si>
    <t>Jesús muere y resucita</t>
  </si>
  <si>
    <t>Mayo</t>
  </si>
  <si>
    <t>La Oración</t>
  </si>
  <si>
    <t>Conocemos la Iglesia</t>
  </si>
  <si>
    <t>La iglesia, una gran familia</t>
  </si>
  <si>
    <t>El árbol de la convivencia</t>
  </si>
  <si>
    <t xml:space="preserve">Papel continuo, témperas, lápices  rotuladores. </t>
  </si>
  <si>
    <t>Así ayudo a los demás</t>
  </si>
  <si>
    <t>UP4</t>
  </si>
  <si>
    <t>2 sesiones</t>
  </si>
  <si>
    <t xml:space="preserve">Fotocopias </t>
  </si>
  <si>
    <t>Cartulina, tijeras, pegamento, lápices y rotuladores.</t>
  </si>
  <si>
    <t>UP5</t>
  </si>
  <si>
    <t>Imágenes</t>
  </si>
  <si>
    <t>Rosana Madrazo Lavín</t>
  </si>
  <si>
    <t xml:space="preserve">Colegio Puente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</si>
</sst>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2" x14ac:knownFonts="1">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color rgb="FF000000"/>
      <name val="Calibri"/>
      <family val="2"/>
      <charset val="1"/>
    </font>
    <font>
      <sz val="11"/>
      <color rgb="FF444444"/>
      <name val="Calibri"/>
      <family val="2"/>
      <charset val="1"/>
    </font>
    <font>
      <sz val="11"/>
      <color theme="1"/>
      <name val="Calibri"/>
      <family val="2"/>
      <charset val="1"/>
    </font>
    <font>
      <sz val="8"/>
      <name val="Calibri"/>
      <family val="2"/>
      <scheme val="minor"/>
    </font>
    <font>
      <sz val="11"/>
      <color rgb="FF000000"/>
      <name val="Calibri"/>
      <family val="2"/>
      <scheme val="minor"/>
    </font>
    <font>
      <b/>
      <sz val="11"/>
      <color theme="1"/>
      <name val="Calibri"/>
      <scheme val="minor"/>
    </font>
  </fonts>
  <fills count="9">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D9D9D9"/>
        <bgColor indexed="64"/>
      </patternFill>
    </fill>
    <fill>
      <patternFill patternType="solid">
        <fgColor rgb="FFD9D9D9"/>
        <bgColor rgb="FF000000"/>
      </patternFill>
    </fill>
    <fill>
      <patternFill patternType="solid">
        <fgColor theme="4" tint="0.79998168889431442"/>
        <bgColor indexed="65"/>
      </patternFill>
    </fill>
  </fills>
  <borders count="17">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auto="1"/>
      </top>
      <bottom style="thin">
        <color auto="1"/>
      </bottom>
      <diagonal/>
    </border>
    <border>
      <left/>
      <right style="thin">
        <color theme="4"/>
      </right>
      <top/>
      <bottom/>
      <diagonal/>
    </border>
    <border>
      <left/>
      <right/>
      <top style="thin">
        <color theme="4"/>
      </top>
      <bottom/>
      <diagonal/>
    </border>
  </borders>
  <cellStyleXfs count="3">
    <xf numFmtId="0" fontId="0" fillId="0" borderId="0"/>
    <xf numFmtId="9" fontId="4" fillId="0" borderId="0" applyFont="0" applyFill="0" applyBorder="0" applyAlignment="0" applyProtection="0"/>
    <xf numFmtId="0" fontId="4" fillId="8" borderId="0" applyNumberFormat="0" applyBorder="0" applyAlignment="0" applyProtection="0"/>
  </cellStyleXfs>
  <cellXfs count="102">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horizontal="left" vertical="top" wrapText="1"/>
    </xf>
    <xf numFmtId="0" fontId="2" fillId="2" borderId="0" xfId="0" applyFont="1" applyFill="1" applyAlignment="1">
      <alignment horizontal="center"/>
    </xf>
    <xf numFmtId="0" fontId="2" fillId="2" borderId="0" xfId="0" applyFont="1" applyFill="1" applyAlignment="1">
      <alignment horizontal="center" wrapText="1"/>
    </xf>
    <xf numFmtId="0" fontId="0" fillId="0" borderId="0" xfId="0" applyAlignment="1">
      <alignment horizontal="center" vertical="top" wrapText="1"/>
    </xf>
    <xf numFmtId="0" fontId="0" fillId="0" borderId="0" xfId="0" applyAlignment="1">
      <alignment vertical="top"/>
    </xf>
    <xf numFmtId="0" fontId="0" fillId="0" borderId="10" xfId="0" applyBorder="1" applyAlignment="1">
      <alignment vertic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165" fontId="0" fillId="0" borderId="0" xfId="0" applyNumberFormat="1" applyAlignment="1">
      <alignment vertical="top" wrapText="1"/>
    </xf>
    <xf numFmtId="165" fontId="0" fillId="5" borderId="0" xfId="0" applyNumberFormat="1" applyFill="1" applyAlignment="1">
      <alignment vertical="top" wrapText="1"/>
    </xf>
    <xf numFmtId="0" fontId="0" fillId="5" borderId="0" xfId="0" applyFill="1" applyAlignment="1">
      <alignment horizontal="center" vertical="top" wrapText="1"/>
    </xf>
    <xf numFmtId="0" fontId="0" fillId="5" borderId="0" xfId="0" applyFill="1" applyAlignment="1">
      <alignment horizontal="left" vertical="top"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2" borderId="0" xfId="0" applyFill="1" applyAlignment="1">
      <alignment wrapText="1"/>
    </xf>
    <xf numFmtId="0" fontId="0" fillId="2" borderId="0" xfId="0" applyFill="1" applyAlignment="1">
      <alignment horizontal="left" vertical="top"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0" fontId="0" fillId="4" borderId="10" xfId="0" applyFill="1" applyBorder="1" applyAlignment="1">
      <alignment horizontal="left" wrapText="1"/>
    </xf>
    <xf numFmtId="0" fontId="0" fillId="0" borderId="10" xfId="0" applyBorder="1" applyAlignment="1">
      <alignment horizontal="left"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3" borderId="1" xfId="0" applyFill="1" applyBorder="1" applyAlignment="1">
      <alignment horizontal="left" vertical="center" wrapText="1"/>
    </xf>
    <xf numFmtId="0" fontId="0" fillId="3" borderId="14" xfId="0" applyFill="1" applyBorder="1" applyAlignment="1">
      <alignment horizontal="left" vertical="center" wrapText="1"/>
    </xf>
    <xf numFmtId="0" fontId="6" fillId="6" borderId="14" xfId="0" applyFont="1" applyFill="1" applyBorder="1" applyAlignment="1">
      <alignment wrapText="1"/>
    </xf>
    <xf numFmtId="0" fontId="6" fillId="6" borderId="1" xfId="0" applyFont="1" applyFill="1" applyBorder="1" applyAlignment="1">
      <alignment wrapText="1"/>
    </xf>
    <xf numFmtId="0" fontId="0" fillId="0" borderId="14" xfId="0" applyBorder="1" applyAlignment="1">
      <alignment horizontal="left" vertical="center" wrapText="1"/>
    </xf>
    <xf numFmtId="0" fontId="6" fillId="0" borderId="1" xfId="0" applyFont="1" applyBorder="1" applyAlignment="1">
      <alignment wrapText="1"/>
    </xf>
    <xf numFmtId="0" fontId="7" fillId="0" borderId="0" xfId="0" applyFont="1"/>
    <xf numFmtId="0" fontId="8" fillId="6" borderId="0" xfId="0" applyFont="1" applyFill="1" applyAlignment="1">
      <alignment wrapText="1"/>
    </xf>
    <xf numFmtId="0" fontId="0" fillId="0" borderId="2" xfId="0" applyBorder="1" applyAlignment="1">
      <alignment horizontal="left" vertical="center" wrapText="1"/>
    </xf>
    <xf numFmtId="166" fontId="0" fillId="0" borderId="0" xfId="1" applyNumberFormat="1" applyFont="1" applyFill="1" applyAlignment="1">
      <alignment horizontal="center" vertical="top" wrapText="1"/>
    </xf>
    <xf numFmtId="0" fontId="2" fillId="0" borderId="0" xfId="0" applyFont="1" applyAlignment="1">
      <alignment horizontal="center" vertical="center" wrapText="1"/>
    </xf>
    <xf numFmtId="9" fontId="0" fillId="0" borderId="0" xfId="1" applyFont="1" applyFill="1" applyBorder="1" applyAlignment="1">
      <alignment horizontal="center" vertical="center" wrapText="1"/>
    </xf>
    <xf numFmtId="0" fontId="2" fillId="0" borderId="15" xfId="0" applyFont="1" applyBorder="1" applyAlignment="1">
      <alignment horizontal="center" vertical="center" wrapText="1"/>
    </xf>
    <xf numFmtId="165" fontId="0" fillId="0" borderId="0" xfId="0" applyNumberFormat="1" applyAlignment="1">
      <alignment vertical="center" wrapText="1"/>
    </xf>
    <xf numFmtId="0" fontId="5" fillId="0" borderId="0" xfId="0" applyFont="1" applyAlignment="1">
      <alignment horizontal="center" vertical="center" wrapText="1"/>
    </xf>
    <xf numFmtId="10" fontId="0" fillId="0" borderId="15" xfId="1" quotePrefix="1" applyNumberFormat="1" applyFont="1" applyFill="1" applyBorder="1" applyAlignment="1">
      <alignment horizontal="center" vertical="center" wrapText="1"/>
    </xf>
    <xf numFmtId="10" fontId="0" fillId="0" borderId="15" xfId="1" applyNumberFormat="1" applyFont="1" applyFill="1" applyBorder="1" applyAlignment="1">
      <alignment horizontal="center" vertical="center" wrapText="1"/>
    </xf>
    <xf numFmtId="0" fontId="10" fillId="7" borderId="14" xfId="0" applyFont="1" applyFill="1" applyBorder="1" applyAlignment="1">
      <alignment horizontal="left" vertical="center" wrapText="1"/>
    </xf>
    <xf numFmtId="0" fontId="10" fillId="0" borderId="14" xfId="0" applyFont="1" applyBorder="1" applyAlignment="1">
      <alignment horizontal="left" vertical="center" wrapText="1"/>
    </xf>
    <xf numFmtId="0" fontId="5" fillId="5" borderId="0" xfId="0" applyFont="1" applyFill="1" applyAlignment="1">
      <alignment horizontal="center" vertical="center" wrapText="1"/>
    </xf>
    <xf numFmtId="0" fontId="0" fillId="4" borderId="0" xfId="0" applyFill="1"/>
    <xf numFmtId="9" fontId="5" fillId="0" borderId="0" xfId="1" applyFont="1" applyFill="1" applyBorder="1" applyAlignment="1">
      <alignment horizontal="center" vertical="center" wrapText="1"/>
    </xf>
    <xf numFmtId="10" fontId="5" fillId="0" borderId="0" xfId="1" applyNumberFormat="1" applyFont="1" applyFill="1" applyBorder="1" applyAlignment="1">
      <alignment horizontal="center" vertical="top" wrapText="1"/>
    </xf>
    <xf numFmtId="9" fontId="5" fillId="0" borderId="0" xfId="1" applyFont="1" applyFill="1" applyBorder="1" applyAlignment="1">
      <alignment horizontal="center" vertical="top" wrapText="1"/>
    </xf>
    <xf numFmtId="9" fontId="5" fillId="5" borderId="0" xfId="1" applyFont="1" applyFill="1" applyBorder="1" applyAlignment="1">
      <alignment horizontal="center" vertical="top" wrapText="1"/>
    </xf>
    <xf numFmtId="9" fontId="5" fillId="0" borderId="0" xfId="1" applyFont="1" applyFill="1" applyAlignment="1">
      <alignment horizontal="center" vertical="top" wrapText="1"/>
    </xf>
    <xf numFmtId="0" fontId="3" fillId="8" borderId="0" xfId="2" applyFont="1" applyAlignment="1">
      <alignment horizontal="left" vertical="top" wrapText="1"/>
    </xf>
    <xf numFmtId="0" fontId="3" fillId="0" borderId="16" xfId="0" applyFont="1" applyBorder="1" applyAlignment="1">
      <alignment vertical="center" wrapText="1"/>
    </xf>
    <xf numFmtId="0" fontId="11" fillId="0" borderId="0" xfId="0" applyFont="1" applyAlignment="1">
      <alignment vertical="center" wrapText="1"/>
    </xf>
    <xf numFmtId="0" fontId="3"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2" borderId="0" xfId="0" applyFont="1" applyFill="1" applyAlignment="1">
      <alignment horizontal="center"/>
    </xf>
    <xf numFmtId="0" fontId="3" fillId="3"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cellXfs>
  <cellStyles count="3">
    <cellStyle name="20% - Énfasis1" xfId="2" builtinId="30"/>
    <cellStyle name="Normal" xfId="0" builtinId="0"/>
    <cellStyle name="Porcentaje" xfId="1" builtinId="5"/>
  </cellStyles>
  <dxfs count="95">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4"/>
        </patternFill>
      </fill>
    </dxf>
    <dxf>
      <font>
        <b/>
        <i val="0"/>
        <strike val="0"/>
        <condense val="0"/>
        <extend val="0"/>
        <outline val="0"/>
        <shadow val="0"/>
        <u val="none"/>
        <vertAlign val="baseline"/>
        <sz val="11"/>
        <color theme="0"/>
        <name val="Calibri"/>
        <scheme val="minor"/>
      </font>
      <fill>
        <patternFill patternType="solid">
          <fgColor indexed="64"/>
          <bgColor theme="4"/>
        </patternFill>
      </fill>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theme="4" tint="0.79998168889431442"/>
        </patternFill>
      </fill>
      <alignment horizontal="general" vertical="center"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bottom"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left style="thin">
          <color theme="4"/>
        </left>
        <right style="thin">
          <color theme="4"/>
        </right>
        <top style="thin">
          <color theme="4"/>
        </top>
        <bottom style="thin">
          <color theme="4"/>
        </bottom>
      </border>
    </dxf>
    <dxf>
      <border outline="0">
        <bottom style="thin">
          <color theme="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border diagonalUp="0" diagonalDown="0">
        <left/>
        <right style="thin">
          <color theme="4"/>
        </right>
        <vertical/>
      </border>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6" formatCode="0.000%"/>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theme="9"/>
        <name val="Calibri"/>
        <scheme val="minor"/>
      </font>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numFmt numFmtId="165" formatCode="00"/>
      <fill>
        <patternFill patternType="none">
          <fgColor indexed="64"/>
          <bgColor indexed="65"/>
        </patternFill>
      </fill>
      <alignment horizontal="general"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bottom" textRotation="0" wrapText="1"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center"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alignment textRotation="0" wrapText="1" indent="0" justifyLastLine="0" shrinkToFit="0" readingOrder="0"/>
    </dxf>
    <dxf>
      <border outline="0">
        <left style="thin">
          <color theme="4"/>
        </left>
        <right style="thin">
          <color theme="4"/>
        </right>
        <top style="thin">
          <color theme="4"/>
        </top>
        <bottom style="thin">
          <color theme="4"/>
        </bottom>
      </border>
    </dxf>
    <dxf>
      <fill>
        <patternFill patternType="none">
          <fgColor indexed="64"/>
          <bgColor auto="1"/>
        </patternFill>
      </fill>
      <alignment textRotation="0" wrapText="1" indent="0" justifyLastLine="0" shrinkToFit="0" readingOrder="0"/>
    </dxf>
    <dxf>
      <border outline="0">
        <bottom style="thin">
          <color theme="4"/>
        </bottom>
      </border>
    </dxf>
    <dxf>
      <font>
        <b/>
        <i val="0"/>
        <strike val="0"/>
        <condense val="0"/>
        <extend val="0"/>
        <outline val="0"/>
        <shadow val="0"/>
        <u val="none"/>
        <vertAlign val="baseline"/>
        <sz val="11"/>
        <color theme="0"/>
        <name val="Calibri"/>
        <scheme val="minor"/>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microsoft.com/office/2017/06/relationships/rdRichValueStructure" Target="richData/rdrichvaluestructure.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06/relationships/rdRichValue" Target="richData/rdrichvalue.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microsoft.com/office/2017/06/relationships/rdRichValueTypes" Target="richData/rdRichValueTyp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614363</xdr:colOff>
      <xdr:row>1</xdr:row>
      <xdr:rowOff>71437</xdr:rowOff>
    </xdr:from>
    <xdr:to>
      <xdr:col>2</xdr:col>
      <xdr:colOff>1546543</xdr:colOff>
      <xdr:row>7</xdr:row>
      <xdr:rowOff>544430</xdr:rowOff>
    </xdr:to>
    <xdr:pic>
      <xdr:nvPicPr>
        <xdr:cNvPr id="3" name="Imagen 2">
          <a:extLst>
            <a:ext uri="{FF2B5EF4-FFF2-40B4-BE49-F238E27FC236}">
              <a16:creationId xmlns:a16="http://schemas.microsoft.com/office/drawing/2014/main" id="{ED0E930D-7983-0D1B-657A-FA6F17C19154}"/>
            </a:ext>
          </a:extLst>
        </xdr:cNvPr>
        <xdr:cNvPicPr>
          <a:picLocks noChangeAspect="1"/>
        </xdr:cNvPicPr>
      </xdr:nvPicPr>
      <xdr:blipFill>
        <a:blip xmlns:r="http://schemas.openxmlformats.org/officeDocument/2006/relationships" r:embed="rId1"/>
        <a:stretch>
          <a:fillRect/>
        </a:stretch>
      </xdr:blipFill>
      <xdr:spPr>
        <a:xfrm>
          <a:off x="1685926" y="300037"/>
          <a:ext cx="2932430" cy="1987468"/>
        </a:xfrm>
        <a:prstGeom prst="rect">
          <a:avLst/>
        </a:prstGeom>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D7" totalsRowShown="0" headerRowDxfId="94" dataDxfId="92" headerRowBorderDxfId="93" tableBorderDxfId="91">
  <autoFilter ref="A1:D7" xr:uid="{00000000-0009-0000-0100-000002000000}"/>
  <tableColumns count="4">
    <tableColumn id="1" xr3:uid="{00000000-0010-0000-0000-000001000000}" name="Cod." dataDxfId="90"/>
    <tableColumn id="2" xr3:uid="{00000000-0010-0000-0000-000002000000}" name="Competencia específica" dataDxfId="89"/>
    <tableColumn id="3" xr3:uid="{00000000-0010-0000-0000-000003000000}" name="Descriptores operativos" dataDxfId="88"/>
    <tableColumn id="4" xr3:uid="{00000000-0010-0000-0000-000004000000}" name="Ponderación" dataDxfId="8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A2:G14" totalsRowShown="0" headerRowDxfId="86" dataDxfId="85">
  <autoFilter ref="A2:G14" xr:uid="{00000000-0009-0000-0100-000003000000}"/>
  <tableColumns count="7">
    <tableColumn id="2" xr3:uid="{00000000-0010-0000-0100-000002000000}" name="Cod. Criterio" dataDxfId="84"/>
    <tableColumn id="10" xr3:uid="{00000000-0010-0000-0100-00000A000000}" name="Cod. Comp" dataDxfId="83">
      <calculatedColumnFormula>VALUE(LEFT(Tabla3[[#This Row],[Cod. Criterio]],2))</calculatedColumnFormula>
    </tableColumn>
    <tableColumn id="3" xr3:uid="{00000000-0010-0000-0100-000003000000}" name="Criterios de evaluación según _x000a_Real Decreto 157/2022" dataDxfId="82"/>
    <tableColumn id="4" xr3:uid="{00000000-0010-0000-0100-000004000000}" name="Concrección del criterio para el curso 1º_x000a_(Sin cambios respecto a la Orden)" dataDxfId="81"/>
    <tableColumn id="5" xr3:uid="{00000000-0010-0000-0100-000005000000}" name="Ponderación" dataDxfId="80"/>
    <tableColumn id="1" xr3:uid="{00000000-0010-0000-0100-000001000000}" name="Ponderación total" dataDxfId="79">
      <calculatedColumnFormula>Tabla3[[#This Row],[Ponderación]]*VLOOKUP(B3,Tabla2[#All],4,TRUE)</calculatedColumnFormula>
    </tableColumn>
    <tableColumn id="7" xr3:uid="{00000000-0010-0000-0100-000007000000}" name="2º" dataDxfId="7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a35" displayName="Tabla35" ref="A1:H25" totalsRowShown="0" headerRowDxfId="77" dataDxfId="76">
  <autoFilter ref="A1:H25" xr:uid="{00000000-0009-0000-0100-000004000000}"/>
  <tableColumns count="8">
    <tableColumn id="1" xr3:uid="{00000000-0010-0000-0200-000001000000}" name="Cod. Comp" dataDxfId="75">
      <calculatedColumnFormula>VALUE(LEFT(Tabla35[[#This Row],[Cod. Criterio]],2))</calculatedColumnFormula>
    </tableColumn>
    <tableColumn id="2" xr3:uid="{00000000-0010-0000-0200-000002000000}" name="Cod. Criterio" dataDxfId="74"/>
    <tableColumn id="10" xr3:uid="{00000000-0010-0000-0200-00000A000000}" name="Cod.Logro" dataDxfId="73"/>
    <tableColumn id="3" xr3:uid="{00000000-0010-0000-0200-000003000000}" name="Criterio / Subcriterio" dataDxfId="72"/>
    <tableColumn id="14" xr3:uid="{00000000-0010-0000-0200-00000E000000}" name="Cod-Subcrt" dataDxfId="71">
      <calculatedColumnFormula>Tabla35[[#This Row],[Criterio / Subcriterio]]</calculatedColumnFormula>
    </tableColumn>
    <tableColumn id="12" xr3:uid="{00000000-0010-0000-0200-00000C000000}" name="Ponderación parcial" dataDxfId="70"/>
    <tableColumn id="5" xr3:uid="{00000000-0010-0000-0200-000005000000}" name="Ponderación global" dataDxfId="69">
      <calculatedColumnFormula>IF(Tabla35[[#This Row],[Ponderación parcial]]&gt;0,Tabla35[[#This Row],[Ponderación parcial]],1)*VLOOKUP(Tabla35[[#This Row],[Cod. Criterio]],Tabla3[#All],6,FALSE)</calculatedColumnFormula>
    </tableColumn>
    <tableColumn id="4" xr3:uid="{00000000-0010-0000-0200-000004000000}" name="Comprobar si esta" dataDxfId="68"/>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a5" displayName="Tabla5" ref="A2:G32" totalsRowShown="0" headerRowDxfId="67" headerRowBorderDxfId="66" tableBorderDxfId="65" totalsRowBorderDxfId="64">
  <autoFilter ref="A2:G32" xr:uid="{00000000-0009-0000-0100-000005000000}"/>
  <tableColumns count="7">
    <tableColumn id="1" xr3:uid="{00000000-0010-0000-0300-000001000000}" name="Nivel1" dataDxfId="63"/>
    <tableColumn id="2" xr3:uid="{00000000-0010-0000-0300-000002000000}" name="Nivel2" dataDxfId="62"/>
    <tableColumn id="3" xr3:uid="{00000000-0010-0000-0300-000003000000}" name="Nivel3" dataDxfId="61"/>
    <tableColumn id="4" xr3:uid="{00000000-0010-0000-0300-000004000000}" name="(Sin cambios)" dataDxfId="60"/>
    <tableColumn id="5" xr3:uid="{00000000-0010-0000-0300-000005000000}" name="Verificación Impartido" dataDxfId="59">
      <calculatedColumnFormula>MATCH(Tabla5[[#This Row],[(Sin cambios)]],Tabla6[[#All],[Saberes básicos]],0)</calculatedColumnFormula>
    </tableColumn>
    <tableColumn id="6" xr3:uid="{00000000-0010-0000-0300-000006000000}" name="3º Primaria" dataDxfId="58"/>
    <tableColumn id="7" xr3:uid="{00000000-0010-0000-0300-000007000000}" name="4º Primaria" dataDxfId="57"/>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a6" displayName="Tabla6" ref="A1:J113" totalsRowShown="0" headerRowDxfId="56" dataDxfId="55" tableBorderDxfId="54">
  <autoFilter ref="A1:J113" xr:uid="{00000000-0009-0000-0100-000006000000}"/>
  <tableColumns count="10">
    <tableColumn id="1" xr3:uid="{00000000-0010-0000-0400-000001000000}" name="UP" dataDxfId="53"/>
    <tableColumn id="11" xr3:uid="{00000000-0010-0000-0400-00000B000000}" name="Nombre" dataDxfId="52"/>
    <tableColumn id="2" xr3:uid="{00000000-0010-0000-0400-000002000000}" name="Inicio" dataDxfId="51"/>
    <tableColumn id="3" xr3:uid="{00000000-0010-0000-0400-000003000000}" name="Fin" dataDxfId="50"/>
    <tableColumn id="4" xr3:uid="{00000000-0010-0000-0400-000004000000}" name="Metodologías" dataDxfId="49"/>
    <tableColumn id="5" xr3:uid="{00000000-0010-0000-0400-000005000000}" name="Contribución  a objetivos del centro" dataDxfId="48"/>
    <tableColumn id="6" xr3:uid="{00000000-0010-0000-0400-000006000000}" name="Saberes básicos" dataDxfId="47"/>
    <tableColumn id="7" xr3:uid="{00000000-0010-0000-0400-000007000000}" name="Subcriterio" dataDxfId="46"/>
    <tableColumn id="9" xr3:uid="{00000000-0010-0000-0400-000009000000}" name="Instrumetro evaluación" dataDxfId="45"/>
    <tableColumn id="10" xr3:uid="{00000000-0010-0000-0400-00000A000000}" name="Notas" dataDxfId="4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a68" displayName="Tabla68" ref="A1:M40" totalsRowShown="0" headerRowDxfId="43" dataDxfId="42" tableBorderDxfId="41">
  <autoFilter ref="A1:M40" xr:uid="{00000000-0009-0000-0100-000007000000}"/>
  <tableColumns count="13">
    <tableColumn id="1" xr3:uid="{00000000-0010-0000-0500-000001000000}" name="SA" dataDxfId="40"/>
    <tableColumn id="11" xr3:uid="{00000000-0010-0000-0500-00000B000000}" name="Nombre" dataDxfId="39"/>
    <tableColumn id="12" xr3:uid="{00000000-0010-0000-0500-00000C000000}" name="Duración" dataDxfId="38"/>
    <tableColumn id="13" xr3:uid="{00000000-0010-0000-0500-00000D000000}" name="Temp." dataDxfId="37"/>
    <tableColumn id="14" xr3:uid="{00000000-0010-0000-0500-00000E000000}" name="UP" dataDxfId="36"/>
    <tableColumn id="15" xr3:uid="{00000000-0010-0000-0500-00000F000000}" name="Vinculación con otras asignaturas o UP" dataDxfId="35"/>
    <tableColumn id="4" xr3:uid="{00000000-0010-0000-0500-000004000000}" name="Metodologías" dataDxfId="34"/>
    <tableColumn id="16" xr3:uid="{00000000-0010-0000-0500-000010000000}" name="Recursos específicos" dataDxfId="33"/>
    <tableColumn id="5" xr3:uid="{00000000-0010-0000-0500-000005000000}" name="Contribución  a objetivos del centro" dataDxfId="32"/>
    <tableColumn id="6" xr3:uid="{00000000-0010-0000-0500-000006000000}" name="Saberes básicos" dataDxfId="31"/>
    <tableColumn id="7" xr3:uid="{00000000-0010-0000-0500-000007000000}" name="Indicador de logro evaluable" dataDxfId="30"/>
    <tableColumn id="9" xr3:uid="{00000000-0010-0000-0500-000009000000}" name="Instrumetro evaluación" dataDxfId="29"/>
    <tableColumn id="10" xr3:uid="{00000000-0010-0000-0500-00000A000000}" name="Observaciones" dataDxfId="2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1:E6" totalsRowShown="0" headerRowDxfId="27">
  <autoFilter ref="A1:E6" xr:uid="{00000000-0009-0000-0100-000008000000}"/>
  <tableColumns count="5">
    <tableColumn id="1" xr3:uid="{00000000-0010-0000-0600-000001000000}" name="Materiales y recursos didácticos:"/>
    <tableColumn id="2" xr3:uid="{00000000-0010-0000-0600-000002000000}" name="Digital"/>
    <tableColumn id="3" xr3:uid="{00000000-0010-0000-0600-000003000000}" name="Finalidad"/>
    <tableColumn id="4" xr3:uid="{00000000-0010-0000-0600-000004000000}" name="Temporalización"/>
    <tableColumn id="5" xr3:uid="{00000000-0010-0000-0600-000005000000}" name="Observaciones"/>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a10" displayName="Tabla10" ref="A1:C4" totalsRowShown="0" headerRowDxfId="26">
  <autoFilter ref="A1:C4" xr:uid="{00000000-0009-0000-0100-00000A000000}"/>
  <tableColumns count="3">
    <tableColumn id="1" xr3:uid="{00000000-0010-0000-0700-000001000000}" name="Necesidades específicas de apoyo educativo" dataDxfId="25"/>
    <tableColumn id="2" xr3:uid="{00000000-0010-0000-0700-000002000000}" name="Medidas disponibles" dataDxfId="24"/>
    <tableColumn id="3" xr3:uid="{00000000-0010-0000-0700-000003000000}" name="Observaciones" dataDxfId="23"/>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topLeftCell="C1" zoomScaleSheetLayoutView="100" workbookViewId="0">
      <selection activeCell="G14" sqref="F14:G17"/>
    </sheetView>
  </sheetViews>
  <sheetFormatPr baseColWidth="10" defaultColWidth="9.33203125" defaultRowHeight="14.25" x14ac:dyDescent="0.45"/>
  <cols>
    <col min="1" max="1" width="15" customWidth="1"/>
    <col min="2" max="3" width="28" customWidth="1"/>
    <col min="4" max="4" width="15.53125" customWidth="1"/>
    <col min="5" max="5" width="9.33203125" customWidth="1"/>
    <col min="6" max="6" width="6.6640625" customWidth="1"/>
    <col min="7" max="7" width="126.1328125" customWidth="1"/>
  </cols>
  <sheetData>
    <row r="1" spans="1:15" ht="18" x14ac:dyDescent="0.55000000000000004">
      <c r="A1" s="2"/>
      <c r="B1" s="2"/>
      <c r="C1" s="2"/>
      <c r="D1" s="2"/>
      <c r="E1" s="1"/>
    </row>
    <row r="2" spans="1:15" ht="18" x14ac:dyDescent="0.55000000000000004">
      <c r="A2" s="2"/>
      <c r="B2" s="2"/>
      <c r="C2" s="2"/>
      <c r="D2" s="2"/>
      <c r="E2" s="1"/>
      <c r="F2" s="6" t="s">
        <v>0</v>
      </c>
    </row>
    <row r="3" spans="1:15" ht="18" x14ac:dyDescent="0.55000000000000004">
      <c r="A3" s="2"/>
      <c r="B3" s="2"/>
      <c r="C3" s="2"/>
      <c r="D3" s="2"/>
      <c r="E3" s="1"/>
    </row>
    <row r="4" spans="1:15" ht="18" x14ac:dyDescent="0.55000000000000004">
      <c r="A4" s="2"/>
      <c r="B4" s="2"/>
      <c r="C4" s="2"/>
      <c r="D4" s="2"/>
      <c r="E4" s="1"/>
      <c r="F4" s="22">
        <v>1</v>
      </c>
      <c r="G4" s="17" t="s">
        <v>1</v>
      </c>
    </row>
    <row r="5" spans="1:15" ht="29.25" x14ac:dyDescent="0.55000000000000004">
      <c r="A5" s="2"/>
      <c r="B5" s="2"/>
      <c r="C5" s="2"/>
      <c r="D5" s="2"/>
      <c r="E5" s="1"/>
      <c r="F5" s="22">
        <v>2</v>
      </c>
      <c r="G5" s="17" t="s">
        <v>2</v>
      </c>
    </row>
    <row r="6" spans="1:15" ht="18" x14ac:dyDescent="0.55000000000000004">
      <c r="A6" s="2"/>
      <c r="B6" s="2"/>
      <c r="C6" s="2"/>
      <c r="D6" s="2"/>
      <c r="E6" s="1"/>
      <c r="F6" s="22">
        <v>3</v>
      </c>
      <c r="G6" t="s">
        <v>3</v>
      </c>
    </row>
    <row r="7" spans="1:15" ht="18" x14ac:dyDescent="0.55000000000000004">
      <c r="A7" s="2"/>
      <c r="B7" s="2"/>
      <c r="C7" s="2"/>
      <c r="D7" s="2"/>
      <c r="E7" s="1"/>
      <c r="F7" s="22">
        <v>4</v>
      </c>
      <c r="G7" s="17" t="s">
        <v>4</v>
      </c>
    </row>
    <row r="8" spans="1:15" ht="43.5" x14ac:dyDescent="0.55000000000000004">
      <c r="A8" s="2"/>
      <c r="B8" s="2"/>
      <c r="C8" s="2"/>
      <c r="D8" s="2"/>
      <c r="E8" s="1"/>
      <c r="F8" s="22">
        <v>5</v>
      </c>
      <c r="G8" s="17" t="s">
        <v>5</v>
      </c>
      <c r="O8" s="6"/>
    </row>
    <row r="9" spans="1:15" ht="18" x14ac:dyDescent="0.55000000000000004">
      <c r="A9" s="2"/>
      <c r="B9" s="2"/>
      <c r="C9" s="2"/>
      <c r="D9" s="2"/>
      <c r="E9" s="1"/>
      <c r="F9" s="22">
        <v>6</v>
      </c>
      <c r="G9" s="17" t="s">
        <v>6</v>
      </c>
    </row>
    <row r="10" spans="1:15" ht="18" x14ac:dyDescent="0.55000000000000004">
      <c r="A10" s="2"/>
      <c r="B10" s="2"/>
      <c r="C10" s="2"/>
      <c r="D10" s="2"/>
      <c r="E10" s="1"/>
      <c r="F10" s="22">
        <v>7</v>
      </c>
      <c r="G10" s="17" t="s">
        <v>7</v>
      </c>
    </row>
    <row r="11" spans="1:15" ht="18" x14ac:dyDescent="0.55000000000000004">
      <c r="A11" s="2"/>
      <c r="B11" s="7" t="s">
        <v>9</v>
      </c>
      <c r="C11" s="8" t="s">
        <v>381</v>
      </c>
      <c r="D11" s="2"/>
      <c r="E11" s="1"/>
      <c r="F11" s="22">
        <v>8</v>
      </c>
      <c r="G11" s="17" t="s">
        <v>8</v>
      </c>
    </row>
    <row r="12" spans="1:15" ht="18.75" customHeight="1" x14ac:dyDescent="0.55000000000000004">
      <c r="A12" s="2"/>
      <c r="B12" s="7" t="s">
        <v>11</v>
      </c>
      <c r="C12" s="8" t="s">
        <v>12</v>
      </c>
      <c r="D12" s="2"/>
      <c r="E12" s="1"/>
      <c r="F12" s="22">
        <v>9</v>
      </c>
      <c r="G12" s="17" t="s">
        <v>10</v>
      </c>
    </row>
    <row r="13" spans="1:15" ht="18" x14ac:dyDescent="0.55000000000000004">
      <c r="A13" s="2"/>
      <c r="B13" s="7" t="s">
        <v>14</v>
      </c>
      <c r="C13" s="8" t="s">
        <v>15</v>
      </c>
      <c r="D13" s="2"/>
      <c r="E13" s="1"/>
      <c r="F13" s="22">
        <v>10</v>
      </c>
      <c r="G13" s="17" t="s">
        <v>13</v>
      </c>
    </row>
    <row r="14" spans="1:15" ht="16.5" customHeight="1" x14ac:dyDescent="0.55000000000000004">
      <c r="A14" s="2"/>
      <c r="B14" s="7" t="s">
        <v>16</v>
      </c>
      <c r="C14" s="8" t="s">
        <v>12</v>
      </c>
      <c r="D14" s="2"/>
      <c r="E14" s="1"/>
      <c r="F14" s="22"/>
      <c r="G14" s="17"/>
    </row>
    <row r="15" spans="1:15" ht="18" x14ac:dyDescent="0.55000000000000004">
      <c r="A15" s="2"/>
      <c r="B15" s="7" t="s">
        <v>17</v>
      </c>
      <c r="C15" s="8" t="s">
        <v>305</v>
      </c>
      <c r="D15" s="2"/>
      <c r="E15" s="1"/>
      <c r="F15" s="22"/>
      <c r="G15" s="14"/>
    </row>
    <row r="16" spans="1:15" ht="18" x14ac:dyDescent="0.55000000000000004">
      <c r="A16" s="2"/>
      <c r="B16" s="7" t="s">
        <v>18</v>
      </c>
      <c r="C16" s="8" t="s">
        <v>380</v>
      </c>
      <c r="D16" s="2"/>
      <c r="E16" s="1"/>
    </row>
    <row r="17" spans="1:7" ht="18" x14ac:dyDescent="0.55000000000000004">
      <c r="A17" s="2"/>
      <c r="B17" s="7" t="s">
        <v>19</v>
      </c>
      <c r="C17" s="9">
        <v>45971</v>
      </c>
      <c r="D17" s="2"/>
      <c r="E17" s="1"/>
      <c r="F17" s="22"/>
      <c r="G17" s="17"/>
    </row>
    <row r="18" spans="1:7" ht="18" x14ac:dyDescent="0.55000000000000004">
      <c r="A18" s="2"/>
      <c r="B18" s="2"/>
      <c r="C18" s="2"/>
      <c r="D18" s="2"/>
      <c r="E18" s="1"/>
      <c r="G18" s="17"/>
    </row>
    <row r="19" spans="1:7" ht="18" x14ac:dyDescent="0.55000000000000004">
      <c r="A19" s="2"/>
      <c r="B19" s="2"/>
      <c r="C19" s="2"/>
      <c r="D19" s="2"/>
      <c r="E19" s="1"/>
    </row>
    <row r="20" spans="1:7" ht="18" x14ac:dyDescent="0.55000000000000004">
      <c r="A20" s="2"/>
      <c r="B20" s="2"/>
      <c r="C20" s="2"/>
      <c r="D20" s="2"/>
      <c r="E20" s="1"/>
    </row>
    <row r="21" spans="1:7" ht="18" x14ac:dyDescent="0.55000000000000004">
      <c r="A21" s="2"/>
      <c r="B21" s="2"/>
      <c r="C21" s="2"/>
      <c r="D21" s="2"/>
      <c r="E21" s="1"/>
    </row>
    <row r="22" spans="1:7" ht="18" x14ac:dyDescent="0.55000000000000004">
      <c r="A22" s="2"/>
      <c r="B22" s="2"/>
      <c r="C22" s="2"/>
      <c r="D22" s="2"/>
      <c r="E22" s="1"/>
    </row>
    <row r="23" spans="1:7" ht="18" x14ac:dyDescent="0.55000000000000004">
      <c r="A23" s="2"/>
      <c r="B23" s="2"/>
      <c r="C23" s="2"/>
      <c r="D23" s="2"/>
      <c r="E23" s="1"/>
    </row>
    <row r="24" spans="1:7" ht="18" x14ac:dyDescent="0.55000000000000004">
      <c r="A24" s="2"/>
      <c r="B24" s="2"/>
      <c r="C24" s="2"/>
      <c r="D24" s="2"/>
      <c r="E24" s="1"/>
    </row>
    <row r="25" spans="1:7" ht="18" x14ac:dyDescent="0.55000000000000004">
      <c r="A25" s="2"/>
      <c r="B25" s="2"/>
      <c r="C25" s="2"/>
      <c r="D25" s="2"/>
      <c r="E25" s="1"/>
    </row>
    <row r="26" spans="1:7" ht="18" x14ac:dyDescent="0.55000000000000004">
      <c r="A26" s="1"/>
      <c r="B26" s="1"/>
      <c r="C26" s="1"/>
      <c r="D26" s="1"/>
      <c r="E26" s="1"/>
    </row>
    <row r="27" spans="1:7" ht="18" x14ac:dyDescent="0.55000000000000004">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3"/>
  <sheetViews>
    <sheetView showGridLines="0" topLeftCell="A3" workbookViewId="0">
      <selection activeCell="A18" sqref="A18:H18"/>
    </sheetView>
  </sheetViews>
  <sheetFormatPr baseColWidth="10" defaultColWidth="11.46484375" defaultRowHeight="14.25" x14ac:dyDescent="0.45"/>
  <cols>
    <col min="1" max="1" width="25.53125" customWidth="1"/>
    <col min="8" max="8" width="13.46484375" customWidth="1"/>
  </cols>
  <sheetData>
    <row r="1" spans="1:8" x14ac:dyDescent="0.45">
      <c r="A1" s="85" t="s">
        <v>257</v>
      </c>
      <c r="B1" s="86"/>
      <c r="C1" s="86"/>
      <c r="D1" s="86"/>
      <c r="E1" s="86"/>
      <c r="F1" s="86"/>
      <c r="G1" s="86"/>
      <c r="H1" s="87"/>
    </row>
    <row r="2" spans="1:8" ht="154.5" customHeight="1" x14ac:dyDescent="0.45">
      <c r="A2" s="88" t="s">
        <v>258</v>
      </c>
      <c r="B2" s="89"/>
      <c r="C2" s="89"/>
      <c r="D2" s="89"/>
      <c r="E2" s="89"/>
      <c r="F2" s="89"/>
      <c r="G2" s="89"/>
      <c r="H2" s="90"/>
    </row>
    <row r="3" spans="1:8" x14ac:dyDescent="0.45">
      <c r="A3" s="85" t="s">
        <v>259</v>
      </c>
      <c r="B3" s="86"/>
      <c r="C3" s="86"/>
      <c r="D3" s="86"/>
      <c r="E3" s="86"/>
      <c r="F3" s="86"/>
      <c r="G3" s="86"/>
      <c r="H3" s="87"/>
    </row>
    <row r="4" spans="1:8" ht="13.5" customHeight="1" x14ac:dyDescent="0.45">
      <c r="A4" s="12" t="s">
        <v>260</v>
      </c>
      <c r="B4" s="94" t="s">
        <v>261</v>
      </c>
      <c r="C4" s="94"/>
      <c r="D4" s="94"/>
      <c r="E4" s="94"/>
      <c r="F4" s="94"/>
      <c r="G4" s="94"/>
      <c r="H4" s="95"/>
    </row>
    <row r="5" spans="1:8" ht="13.5" customHeight="1" x14ac:dyDescent="0.45">
      <c r="A5" s="13" t="s">
        <v>262</v>
      </c>
      <c r="B5" s="94" t="s">
        <v>263</v>
      </c>
      <c r="C5" s="94"/>
      <c r="D5" s="94"/>
      <c r="E5" s="94"/>
      <c r="F5" s="94"/>
      <c r="G5" s="94"/>
      <c r="H5" s="95"/>
    </row>
    <row r="6" spans="1:8" ht="13.5" customHeight="1" x14ac:dyDescent="0.45">
      <c r="A6" s="11" t="s">
        <v>264</v>
      </c>
      <c r="B6" s="94" t="s">
        <v>265</v>
      </c>
      <c r="C6" s="94"/>
      <c r="D6" s="94"/>
      <c r="E6" s="94"/>
      <c r="F6" s="94"/>
      <c r="G6" s="94"/>
      <c r="H6" s="95"/>
    </row>
    <row r="7" spans="1:8" x14ac:dyDescent="0.45">
      <c r="A7" s="85" t="s">
        <v>266</v>
      </c>
      <c r="B7" s="86"/>
      <c r="C7" s="86"/>
      <c r="D7" s="86"/>
      <c r="E7" s="86"/>
      <c r="F7" s="86"/>
      <c r="G7" s="86"/>
      <c r="H7" s="87"/>
    </row>
    <row r="8" spans="1:8" ht="13.5" customHeight="1" x14ac:dyDescent="0.45">
      <c r="A8" s="12" t="s">
        <v>267</v>
      </c>
      <c r="B8" s="94" t="s">
        <v>268</v>
      </c>
      <c r="C8" s="94"/>
      <c r="D8" s="94"/>
      <c r="E8" s="94"/>
      <c r="F8" s="94"/>
      <c r="G8" s="94"/>
      <c r="H8" s="95"/>
    </row>
    <row r="9" spans="1:8" ht="13.5" customHeight="1" x14ac:dyDescent="0.45">
      <c r="A9" s="13" t="s">
        <v>269</v>
      </c>
      <c r="B9" s="94" t="s">
        <v>270</v>
      </c>
      <c r="C9" s="94"/>
      <c r="D9" s="94"/>
      <c r="E9" s="94"/>
      <c r="F9" s="94"/>
      <c r="G9" s="94"/>
      <c r="H9" s="95"/>
    </row>
    <row r="10" spans="1:8" ht="13.5" customHeight="1" x14ac:dyDescent="0.45">
      <c r="A10" s="11" t="s">
        <v>271</v>
      </c>
      <c r="B10" s="94" t="s">
        <v>272</v>
      </c>
      <c r="C10" s="94"/>
      <c r="D10" s="94"/>
      <c r="E10" s="94"/>
      <c r="F10" s="94"/>
      <c r="G10" s="94"/>
      <c r="H10" s="95"/>
    </row>
    <row r="11" spans="1:8" ht="15" customHeight="1" x14ac:dyDescent="0.45">
      <c r="A11" s="11" t="s">
        <v>273</v>
      </c>
      <c r="B11" s="94" t="s">
        <v>274</v>
      </c>
      <c r="C11" s="94"/>
      <c r="D11" s="94"/>
      <c r="E11" s="94"/>
      <c r="F11" s="94"/>
      <c r="G11" s="94"/>
      <c r="H11" s="95"/>
    </row>
    <row r="12" spans="1:8" ht="13.5" customHeight="1" x14ac:dyDescent="0.45">
      <c r="A12" s="11" t="s">
        <v>275</v>
      </c>
      <c r="B12" s="94" t="s">
        <v>276</v>
      </c>
      <c r="C12" s="94"/>
      <c r="D12" s="94"/>
      <c r="E12" s="94"/>
      <c r="F12" s="94"/>
      <c r="G12" s="94"/>
      <c r="H12" s="95"/>
    </row>
    <row r="13" spans="1:8" x14ac:dyDescent="0.45">
      <c r="A13" s="85" t="s">
        <v>277</v>
      </c>
      <c r="B13" s="86"/>
      <c r="C13" s="86"/>
      <c r="D13" s="86"/>
      <c r="E13" s="86"/>
      <c r="F13" s="86"/>
      <c r="G13" s="86"/>
      <c r="H13" s="87"/>
    </row>
    <row r="14" spans="1:8" ht="121.5" customHeight="1" x14ac:dyDescent="0.45">
      <c r="A14" s="88" t="s">
        <v>278</v>
      </c>
      <c r="B14" s="89"/>
      <c r="C14" s="89"/>
      <c r="D14" s="89"/>
      <c r="E14" s="89"/>
      <c r="F14" s="89"/>
      <c r="G14" s="89"/>
      <c r="H14" s="90"/>
    </row>
    <row r="15" spans="1:8" x14ac:dyDescent="0.45">
      <c r="A15" s="91" t="s">
        <v>279</v>
      </c>
      <c r="B15" s="92"/>
      <c r="C15" s="92"/>
      <c r="D15" s="92"/>
      <c r="E15" s="92"/>
      <c r="F15" s="92"/>
      <c r="G15" s="92"/>
      <c r="H15" s="93"/>
    </row>
    <row r="16" spans="1:8" x14ac:dyDescent="0.45">
      <c r="A16" s="96" t="s">
        <v>280</v>
      </c>
      <c r="B16" s="97"/>
      <c r="C16" s="97"/>
      <c r="D16" s="97"/>
      <c r="E16" s="97"/>
      <c r="F16" s="97"/>
      <c r="G16" s="97"/>
      <c r="H16" s="98"/>
    </row>
    <row r="17" spans="1:8" x14ac:dyDescent="0.45">
      <c r="A17" s="96" t="s">
        <v>281</v>
      </c>
      <c r="B17" s="97"/>
      <c r="C17" s="97"/>
      <c r="D17" s="97"/>
      <c r="E17" s="97"/>
      <c r="F17" s="97"/>
      <c r="G17" s="97"/>
      <c r="H17" s="98"/>
    </row>
    <row r="18" spans="1:8" x14ac:dyDescent="0.45">
      <c r="A18" s="96" t="s">
        <v>282</v>
      </c>
      <c r="B18" s="97"/>
      <c r="C18" s="97"/>
      <c r="D18" s="97"/>
      <c r="E18" s="97"/>
      <c r="F18" s="97"/>
      <c r="G18" s="97"/>
      <c r="H18" s="98"/>
    </row>
    <row r="19" spans="1:8" x14ac:dyDescent="0.45">
      <c r="A19" s="15"/>
      <c r="B19" s="8"/>
      <c r="C19" s="8"/>
      <c r="D19" s="8"/>
      <c r="E19" s="8"/>
      <c r="F19" s="8"/>
      <c r="G19" s="8"/>
      <c r="H19" s="16"/>
    </row>
    <row r="20" spans="1:8" x14ac:dyDescent="0.45">
      <c r="A20" s="96"/>
      <c r="B20" s="97"/>
      <c r="C20" s="97"/>
      <c r="D20" s="97"/>
      <c r="E20" s="97"/>
      <c r="F20" s="97"/>
      <c r="G20" s="97"/>
      <c r="H20" s="98"/>
    </row>
    <row r="21" spans="1:8" x14ac:dyDescent="0.45">
      <c r="A21" s="96"/>
      <c r="B21" s="97"/>
      <c r="C21" s="97"/>
      <c r="D21" s="97"/>
      <c r="E21" s="97"/>
      <c r="F21" s="97"/>
      <c r="G21" s="97"/>
      <c r="H21" s="98"/>
    </row>
    <row r="22" spans="1:8" x14ac:dyDescent="0.45">
      <c r="A22" s="96"/>
      <c r="B22" s="97"/>
      <c r="C22" s="97"/>
      <c r="D22" s="97"/>
      <c r="E22" s="97"/>
      <c r="F22" s="97"/>
      <c r="G22" s="97"/>
      <c r="H22" s="98"/>
    </row>
    <row r="23" spans="1:8" x14ac:dyDescent="0.45">
      <c r="A23" s="99"/>
      <c r="B23" s="100"/>
      <c r="C23" s="100"/>
      <c r="D23" s="100"/>
      <c r="E23" s="100"/>
      <c r="F23" s="100"/>
      <c r="G23" s="100"/>
      <c r="H23" s="101"/>
    </row>
  </sheetData>
  <mergeCells count="22">
    <mergeCell ref="A22:H22"/>
    <mergeCell ref="A23:H23"/>
    <mergeCell ref="A3:H3"/>
    <mergeCell ref="B4:H4"/>
    <mergeCell ref="B5:H5"/>
    <mergeCell ref="B6:H6"/>
    <mergeCell ref="A16:H16"/>
    <mergeCell ref="A17:H17"/>
    <mergeCell ref="A18:H18"/>
    <mergeCell ref="A20:H20"/>
    <mergeCell ref="A21:H21"/>
    <mergeCell ref="A1:H1"/>
    <mergeCell ref="A2:H2"/>
    <mergeCell ref="A13:H13"/>
    <mergeCell ref="A14:H14"/>
    <mergeCell ref="A15:H15"/>
    <mergeCell ref="A7:H7"/>
    <mergeCell ref="B8:H8"/>
    <mergeCell ref="B9:H9"/>
    <mergeCell ref="B10:H10"/>
    <mergeCell ref="B11:H11"/>
    <mergeCell ref="B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4"/>
  <sheetViews>
    <sheetView workbookViewId="0">
      <selection activeCell="A6" sqref="A6"/>
    </sheetView>
  </sheetViews>
  <sheetFormatPr baseColWidth="10" defaultColWidth="11.46484375" defaultRowHeight="14.25" x14ac:dyDescent="0.45"/>
  <cols>
    <col min="1" max="1" width="42.33203125" customWidth="1"/>
    <col min="2" max="2" width="38.86328125" customWidth="1"/>
    <col min="3" max="3" width="56.53125" customWidth="1"/>
  </cols>
  <sheetData>
    <row r="1" spans="1:3" x14ac:dyDescent="0.45">
      <c r="A1" s="4" t="s">
        <v>283</v>
      </c>
      <c r="B1" s="4" t="s">
        <v>279</v>
      </c>
      <c r="C1" s="4" t="s">
        <v>234</v>
      </c>
    </row>
    <row r="2" spans="1:3" x14ac:dyDescent="0.45">
      <c r="A2" s="40" t="s">
        <v>284</v>
      </c>
    </row>
    <row r="3" spans="1:3" x14ac:dyDescent="0.45">
      <c r="A3" s="40"/>
    </row>
    <row r="4" spans="1:3" x14ac:dyDescent="0.45">
      <c r="A4" s="40"/>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B10"/>
  <sheetViews>
    <sheetView tabSelected="1" workbookViewId="0">
      <selection activeCell="B14" sqref="B14"/>
    </sheetView>
  </sheetViews>
  <sheetFormatPr baseColWidth="10" defaultColWidth="11.46484375" defaultRowHeight="14.25" x14ac:dyDescent="0.45"/>
  <cols>
    <col min="1" max="1" width="32.86328125" customWidth="1"/>
    <col min="2" max="2" width="34.6640625" customWidth="1"/>
    <col min="3" max="3" width="63.1328125" customWidth="1"/>
  </cols>
  <sheetData>
    <row r="1" spans="1:2" x14ac:dyDescent="0.45">
      <c r="A1" s="48" t="s">
        <v>208</v>
      </c>
      <c r="B1" s="48" t="s">
        <v>285</v>
      </c>
    </row>
    <row r="2" spans="1:2" x14ac:dyDescent="0.45">
      <c r="A2" t="s">
        <v>217</v>
      </c>
      <c r="B2" t="s">
        <v>286</v>
      </c>
    </row>
    <row r="3" spans="1:2" x14ac:dyDescent="0.45">
      <c r="A3" t="s">
        <v>238</v>
      </c>
      <c r="B3" t="s">
        <v>222</v>
      </c>
    </row>
    <row r="4" spans="1:2" x14ac:dyDescent="0.45">
      <c r="A4" t="s">
        <v>242</v>
      </c>
      <c r="B4" t="s">
        <v>239</v>
      </c>
    </row>
    <row r="5" spans="1:2" x14ac:dyDescent="0.45">
      <c r="A5" t="s">
        <v>219</v>
      </c>
      <c r="B5" t="s">
        <v>220</v>
      </c>
    </row>
    <row r="6" spans="1:2" x14ac:dyDescent="0.45">
      <c r="A6" t="s">
        <v>287</v>
      </c>
      <c r="B6" t="s">
        <v>218</v>
      </c>
    </row>
    <row r="7" spans="1:2" x14ac:dyDescent="0.45">
      <c r="A7" t="s">
        <v>288</v>
      </c>
      <c r="B7" t="s">
        <v>241</v>
      </c>
    </row>
    <row r="8" spans="1:2" x14ac:dyDescent="0.45">
      <c r="A8" t="s">
        <v>289</v>
      </c>
      <c r="B8" t="s">
        <v>290</v>
      </c>
    </row>
    <row r="9" spans="1:2" x14ac:dyDescent="0.45">
      <c r="A9" t="s">
        <v>223</v>
      </c>
      <c r="B9" t="s">
        <v>291</v>
      </c>
    </row>
    <row r="10" spans="1:2" x14ac:dyDescent="0.45">
      <c r="A10" t="s">
        <v>221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H36"/>
  <sheetViews>
    <sheetView showGridLines="0" workbookViewId="0">
      <pane xSplit="2" ySplit="2" topLeftCell="D33" activePane="bottomRight" state="frozen"/>
      <selection pane="topRight" activeCell="C1" sqref="C1"/>
      <selection pane="bottomLeft" activeCell="A3" sqref="A3"/>
      <selection pane="bottomRight" activeCell="F29" sqref="F29"/>
    </sheetView>
  </sheetViews>
  <sheetFormatPr baseColWidth="10" defaultColWidth="0" defaultRowHeight="14.25" zeroHeight="1" x14ac:dyDescent="0.45"/>
  <cols>
    <col min="1" max="1" width="18.86328125" style="5" customWidth="1"/>
    <col min="2" max="2" width="50.6640625" style="5" customWidth="1"/>
    <col min="3" max="3" width="43.1328125" style="5" hidden="1" customWidth="1"/>
    <col min="4" max="4" width="43.1328125" style="5" customWidth="1"/>
    <col min="5" max="5" width="43.1328125" style="5" hidden="1" customWidth="1"/>
    <col min="6" max="6" width="43.1328125" style="5" customWidth="1"/>
    <col min="7" max="7" width="43.1328125" style="5" hidden="1" customWidth="1"/>
    <col min="8" max="8" width="43.1328125" style="5" customWidth="1"/>
    <col min="9" max="16384" width="11.46484375" hidden="1"/>
  </cols>
  <sheetData>
    <row r="1" spans="1:8" x14ac:dyDescent="0.45">
      <c r="A1" s="19"/>
      <c r="B1" s="19"/>
      <c r="C1" s="81" t="s">
        <v>20</v>
      </c>
      <c r="D1" s="81"/>
      <c r="E1" s="81"/>
      <c r="F1" s="81"/>
      <c r="G1" s="81"/>
      <c r="H1" s="81"/>
    </row>
    <row r="2" spans="1:8" x14ac:dyDescent="0.45">
      <c r="A2" s="19" t="s">
        <v>21</v>
      </c>
      <c r="B2" s="19" t="s">
        <v>22</v>
      </c>
      <c r="C2" s="19" t="s">
        <v>23</v>
      </c>
      <c r="D2" s="19" t="s">
        <v>24</v>
      </c>
      <c r="E2" s="19" t="s">
        <v>25</v>
      </c>
      <c r="F2" s="19" t="s">
        <v>26</v>
      </c>
      <c r="G2" s="19" t="s">
        <v>27</v>
      </c>
      <c r="H2" s="19" t="s">
        <v>28</v>
      </c>
    </row>
    <row r="3" spans="1:8" ht="114" x14ac:dyDescent="0.45">
      <c r="A3" s="82" t="s">
        <v>29</v>
      </c>
      <c r="B3" s="49" t="s">
        <v>30</v>
      </c>
      <c r="C3" s="49" t="s">
        <v>31</v>
      </c>
      <c r="D3" s="49" t="s">
        <v>32</v>
      </c>
      <c r="E3" s="49" t="s">
        <v>33</v>
      </c>
      <c r="F3" s="49" t="s">
        <v>34</v>
      </c>
      <c r="G3" s="49"/>
      <c r="H3" s="49" t="s">
        <v>30</v>
      </c>
    </row>
    <row r="4" spans="1:8" ht="85.5" x14ac:dyDescent="0.45">
      <c r="A4" s="79"/>
      <c r="B4" s="50" t="s">
        <v>35</v>
      </c>
      <c r="C4" s="50"/>
      <c r="D4" s="66" t="s">
        <v>36</v>
      </c>
      <c r="E4" s="50"/>
      <c r="F4" s="50" t="s">
        <v>37</v>
      </c>
      <c r="G4" s="50"/>
      <c r="H4" s="50" t="s">
        <v>35</v>
      </c>
    </row>
    <row r="5" spans="1:8" ht="114" x14ac:dyDescent="0.45">
      <c r="A5" s="79"/>
      <c r="B5" s="50" t="s">
        <v>38</v>
      </c>
      <c r="C5" s="50"/>
      <c r="D5" s="66" t="s">
        <v>39</v>
      </c>
      <c r="E5" s="50"/>
      <c r="F5" s="50" t="s">
        <v>40</v>
      </c>
      <c r="G5" s="50"/>
      <c r="H5" s="50" t="s">
        <v>41</v>
      </c>
    </row>
    <row r="6" spans="1:8" ht="114" x14ac:dyDescent="0.45">
      <c r="A6" s="79"/>
      <c r="B6" s="50" t="s">
        <v>42</v>
      </c>
      <c r="C6" s="50"/>
      <c r="D6" s="51" t="s">
        <v>43</v>
      </c>
      <c r="E6" s="50"/>
      <c r="F6" s="51" t="s">
        <v>44</v>
      </c>
      <c r="G6" s="50"/>
      <c r="H6" s="50" t="s">
        <v>42</v>
      </c>
    </row>
    <row r="7" spans="1:8" ht="99.75" x14ac:dyDescent="0.45">
      <c r="A7" s="79"/>
      <c r="B7" s="50" t="s">
        <v>45</v>
      </c>
      <c r="C7" s="50"/>
      <c r="D7" s="52" t="s">
        <v>46</v>
      </c>
      <c r="E7" s="50"/>
      <c r="F7" s="52" t="s">
        <v>47</v>
      </c>
      <c r="G7" s="50"/>
      <c r="H7" s="50" t="s">
        <v>45</v>
      </c>
    </row>
    <row r="8" spans="1:8" ht="118.5" customHeight="1" x14ac:dyDescent="0.45">
      <c r="A8" s="78" t="s">
        <v>48</v>
      </c>
      <c r="B8" s="53" t="s">
        <v>49</v>
      </c>
      <c r="C8" s="53"/>
      <c r="D8" s="54" t="s">
        <v>50</v>
      </c>
      <c r="E8" s="53"/>
      <c r="F8" s="54" t="s">
        <v>51</v>
      </c>
      <c r="G8" s="53"/>
      <c r="H8" s="53" t="s">
        <v>49</v>
      </c>
    </row>
    <row r="9" spans="1:8" ht="85.5" x14ac:dyDescent="0.45">
      <c r="A9" s="78"/>
      <c r="B9" s="53" t="s">
        <v>52</v>
      </c>
      <c r="C9" s="53"/>
      <c r="D9" s="54" t="s">
        <v>53</v>
      </c>
      <c r="E9" s="53"/>
      <c r="F9" s="54" t="s">
        <v>54</v>
      </c>
      <c r="G9" s="53"/>
      <c r="H9" s="53" t="s">
        <v>52</v>
      </c>
    </row>
    <row r="10" spans="1:8" ht="57" x14ac:dyDescent="0.45">
      <c r="A10" s="78"/>
      <c r="B10" s="53" t="s">
        <v>55</v>
      </c>
      <c r="C10" s="53"/>
      <c r="D10" s="54" t="s">
        <v>56</v>
      </c>
      <c r="E10" s="53"/>
      <c r="F10" s="54" t="s">
        <v>57</v>
      </c>
      <c r="G10" s="53"/>
      <c r="H10" s="53" t="s">
        <v>55</v>
      </c>
    </row>
    <row r="11" spans="1:8" ht="85.5" x14ac:dyDescent="0.45">
      <c r="A11" s="79" t="s">
        <v>58</v>
      </c>
      <c r="B11" s="50" t="s">
        <v>59</v>
      </c>
      <c r="C11" s="50"/>
      <c r="D11" s="52" t="s">
        <v>60</v>
      </c>
      <c r="E11" s="50"/>
      <c r="F11" s="52" t="s">
        <v>61</v>
      </c>
      <c r="G11" s="50"/>
      <c r="H11" s="50" t="s">
        <v>59</v>
      </c>
    </row>
    <row r="12" spans="1:8" ht="85.5" x14ac:dyDescent="0.45">
      <c r="A12" s="79"/>
      <c r="B12" s="50" t="s">
        <v>62</v>
      </c>
      <c r="C12" s="50"/>
      <c r="D12" s="52" t="s">
        <v>63</v>
      </c>
      <c r="E12" s="50"/>
      <c r="F12" s="52" t="s">
        <v>64</v>
      </c>
      <c r="G12" s="50"/>
      <c r="H12" s="50" t="s">
        <v>62</v>
      </c>
    </row>
    <row r="13" spans="1:8" ht="99.75" x14ac:dyDescent="0.45">
      <c r="A13" s="79"/>
      <c r="B13" s="50" t="s">
        <v>65</v>
      </c>
      <c r="C13" s="50"/>
      <c r="D13" s="52" t="s">
        <v>66</v>
      </c>
      <c r="E13" s="50"/>
      <c r="F13" s="52" t="s">
        <v>67</v>
      </c>
      <c r="G13" s="50"/>
      <c r="H13" s="50" t="s">
        <v>65</v>
      </c>
    </row>
    <row r="14" spans="1:8" ht="114" x14ac:dyDescent="0.45">
      <c r="A14" s="79"/>
      <c r="B14" s="50" t="s">
        <v>68</v>
      </c>
      <c r="C14" s="50"/>
      <c r="D14" s="52" t="s">
        <v>69</v>
      </c>
      <c r="E14" s="50"/>
      <c r="F14" s="52" t="s">
        <v>70</v>
      </c>
      <c r="G14" s="50"/>
      <c r="H14" s="50" t="s">
        <v>68</v>
      </c>
    </row>
    <row r="15" spans="1:8" ht="71.25" x14ac:dyDescent="0.45">
      <c r="A15" s="79"/>
      <c r="B15" s="50" t="s">
        <v>71</v>
      </c>
      <c r="C15" s="50"/>
      <c r="D15" s="52" t="s">
        <v>72</v>
      </c>
      <c r="E15" s="50"/>
      <c r="F15" s="52" t="s">
        <v>73</v>
      </c>
      <c r="G15" s="50"/>
      <c r="H15" s="50" t="s">
        <v>71</v>
      </c>
    </row>
    <row r="16" spans="1:8" ht="71.25" x14ac:dyDescent="0.45">
      <c r="A16" s="78" t="s">
        <v>74</v>
      </c>
      <c r="B16" s="53" t="s">
        <v>75</v>
      </c>
      <c r="C16" s="53"/>
      <c r="D16" s="54" t="s">
        <v>76</v>
      </c>
      <c r="E16" s="53"/>
      <c r="F16" s="54" t="s">
        <v>77</v>
      </c>
      <c r="G16" s="53"/>
      <c r="H16" s="53" t="s">
        <v>75</v>
      </c>
    </row>
    <row r="17" spans="1:8" ht="99.75" x14ac:dyDescent="0.45">
      <c r="A17" s="78"/>
      <c r="B17" s="53" t="s">
        <v>78</v>
      </c>
      <c r="C17" s="53"/>
      <c r="D17" s="54" t="s">
        <v>79</v>
      </c>
      <c r="E17" s="53"/>
      <c r="F17" s="54" t="s">
        <v>80</v>
      </c>
      <c r="G17" s="53"/>
      <c r="H17" s="53" t="s">
        <v>78</v>
      </c>
    </row>
    <row r="18" spans="1:8" ht="85.5" x14ac:dyDescent="0.45">
      <c r="A18" s="78"/>
      <c r="B18" s="53" t="s">
        <v>81</v>
      </c>
      <c r="C18" s="53"/>
      <c r="D18" s="53" t="s">
        <v>82</v>
      </c>
      <c r="E18" s="53"/>
      <c r="F18" s="53" t="s">
        <v>83</v>
      </c>
      <c r="G18" s="53"/>
      <c r="H18" s="55" t="s">
        <v>84</v>
      </c>
    </row>
    <row r="19" spans="1:8" ht="71.25" x14ac:dyDescent="0.45">
      <c r="A19" s="78"/>
      <c r="B19" s="53" t="s">
        <v>85</v>
      </c>
      <c r="C19" s="53"/>
      <c r="D19" s="53" t="s">
        <v>86</v>
      </c>
      <c r="E19" s="53"/>
      <c r="F19" s="53" t="s">
        <v>87</v>
      </c>
      <c r="G19" s="53"/>
      <c r="H19" s="55" t="s">
        <v>88</v>
      </c>
    </row>
    <row r="20" spans="1:8" ht="71.25" x14ac:dyDescent="0.45">
      <c r="A20" s="78"/>
      <c r="B20" s="53" t="s">
        <v>89</v>
      </c>
      <c r="C20" s="53"/>
      <c r="D20" s="53" t="s">
        <v>90</v>
      </c>
      <c r="E20" s="53"/>
      <c r="F20" s="53" t="s">
        <v>91</v>
      </c>
      <c r="G20" s="53"/>
      <c r="H20" s="55" t="s">
        <v>92</v>
      </c>
    </row>
    <row r="21" spans="1:8" ht="71.25" x14ac:dyDescent="0.45">
      <c r="A21" s="79" t="s">
        <v>93</v>
      </c>
      <c r="B21" s="50" t="s">
        <v>94</v>
      </c>
      <c r="C21" s="50"/>
      <c r="D21" s="56" t="s">
        <v>95</v>
      </c>
      <c r="E21" s="50"/>
      <c r="F21" s="50" t="s">
        <v>96</v>
      </c>
      <c r="G21" s="50"/>
      <c r="H21" s="50" t="s">
        <v>97</v>
      </c>
    </row>
    <row r="22" spans="1:8" ht="71.25" x14ac:dyDescent="0.45">
      <c r="A22" s="79"/>
      <c r="B22" s="50" t="s">
        <v>98</v>
      </c>
      <c r="C22" s="50"/>
      <c r="D22" s="50" t="s">
        <v>99</v>
      </c>
      <c r="E22" s="50"/>
      <c r="F22" s="50" t="s">
        <v>100</v>
      </c>
      <c r="G22" s="50"/>
      <c r="H22" s="50" t="s">
        <v>101</v>
      </c>
    </row>
    <row r="23" spans="1:8" ht="85.5" x14ac:dyDescent="0.45">
      <c r="A23" s="79"/>
      <c r="B23" s="50" t="s">
        <v>102</v>
      </c>
      <c r="C23" s="50"/>
      <c r="D23" s="50" t="s">
        <v>103</v>
      </c>
      <c r="E23" s="50"/>
      <c r="F23" s="50" t="s">
        <v>104</v>
      </c>
      <c r="G23" s="50"/>
      <c r="H23" s="50" t="s">
        <v>105</v>
      </c>
    </row>
    <row r="24" spans="1:8" ht="57" x14ac:dyDescent="0.45">
      <c r="A24" s="79"/>
      <c r="B24" s="50" t="s">
        <v>106</v>
      </c>
      <c r="C24" s="50"/>
      <c r="D24" s="50" t="s">
        <v>107</v>
      </c>
      <c r="E24" s="50"/>
      <c r="F24" s="50" t="s">
        <v>108</v>
      </c>
      <c r="G24" s="50"/>
      <c r="H24" s="50" t="s">
        <v>106</v>
      </c>
    </row>
    <row r="25" spans="1:8" ht="85.5" x14ac:dyDescent="0.45">
      <c r="A25" s="79"/>
      <c r="B25" s="50" t="s">
        <v>109</v>
      </c>
      <c r="C25" s="50" t="s">
        <v>110</v>
      </c>
      <c r="D25" s="50" t="s">
        <v>111</v>
      </c>
      <c r="E25" s="50" t="s">
        <v>112</v>
      </c>
      <c r="F25" s="50" t="s">
        <v>113</v>
      </c>
      <c r="G25" s="50"/>
      <c r="H25" s="50" t="s">
        <v>109</v>
      </c>
    </row>
    <row r="26" spans="1:8" ht="71.25" x14ac:dyDescent="0.45">
      <c r="A26" s="78" t="s">
        <v>114</v>
      </c>
      <c r="B26" s="53" t="s">
        <v>115</v>
      </c>
      <c r="C26" s="53"/>
      <c r="D26" s="53" t="s">
        <v>116</v>
      </c>
      <c r="E26" s="53"/>
      <c r="F26" s="53" t="s">
        <v>117</v>
      </c>
      <c r="G26" s="53"/>
      <c r="H26" s="53" t="s">
        <v>115</v>
      </c>
    </row>
    <row r="27" spans="1:8" ht="142.5" x14ac:dyDescent="0.45">
      <c r="A27" s="78"/>
      <c r="B27" s="53" t="s">
        <v>118</v>
      </c>
      <c r="C27" s="53" t="s">
        <v>119</v>
      </c>
      <c r="D27" s="53" t="s">
        <v>120</v>
      </c>
      <c r="E27" s="53" t="s">
        <v>121</v>
      </c>
      <c r="F27" s="53" t="s">
        <v>122</v>
      </c>
      <c r="G27" s="53"/>
      <c r="H27" s="53" t="s">
        <v>118</v>
      </c>
    </row>
    <row r="28" spans="1:8" ht="85.5" x14ac:dyDescent="0.45">
      <c r="A28" s="78"/>
      <c r="B28" s="53" t="s">
        <v>123</v>
      </c>
      <c r="C28" s="53"/>
      <c r="D28" s="67" t="s">
        <v>124</v>
      </c>
      <c r="E28" s="53"/>
      <c r="F28" s="53" t="s">
        <v>123</v>
      </c>
      <c r="G28" s="53"/>
      <c r="H28" s="53" t="s">
        <v>123</v>
      </c>
    </row>
    <row r="29" spans="1:8" ht="71.25" x14ac:dyDescent="0.45">
      <c r="A29" s="78"/>
      <c r="B29" s="53" t="s">
        <v>125</v>
      </c>
      <c r="C29" s="53"/>
      <c r="D29" s="67" t="s">
        <v>126</v>
      </c>
      <c r="E29" s="53"/>
      <c r="F29" s="53" t="s">
        <v>127</v>
      </c>
      <c r="G29" s="53"/>
      <c r="H29" s="53" t="s">
        <v>125</v>
      </c>
    </row>
    <row r="30" spans="1:8" ht="85.5" x14ac:dyDescent="0.45">
      <c r="A30" s="79" t="s">
        <v>128</v>
      </c>
      <c r="B30" s="50" t="s">
        <v>129</v>
      </c>
      <c r="C30" s="50"/>
      <c r="D30" s="50" t="s">
        <v>130</v>
      </c>
      <c r="E30" s="50"/>
      <c r="F30" s="50" t="s">
        <v>131</v>
      </c>
      <c r="G30" s="50"/>
      <c r="H30" s="50" t="s">
        <v>129</v>
      </c>
    </row>
    <row r="31" spans="1:8" ht="99.75" x14ac:dyDescent="0.45">
      <c r="A31" s="79"/>
      <c r="B31" s="50" t="s">
        <v>132</v>
      </c>
      <c r="C31" s="50"/>
      <c r="D31" s="50" t="s">
        <v>133</v>
      </c>
      <c r="E31" s="50"/>
      <c r="F31" s="50" t="s">
        <v>134</v>
      </c>
      <c r="G31" s="50"/>
      <c r="H31" s="50" t="s">
        <v>132</v>
      </c>
    </row>
    <row r="32" spans="1:8" ht="85.5" x14ac:dyDescent="0.45">
      <c r="A32" s="79"/>
      <c r="B32" s="50" t="s">
        <v>135</v>
      </c>
      <c r="C32" s="50"/>
      <c r="D32" s="50" t="s">
        <v>136</v>
      </c>
      <c r="E32" s="50"/>
      <c r="F32" s="50" t="s">
        <v>137</v>
      </c>
      <c r="G32" s="50"/>
      <c r="H32" s="50" t="s">
        <v>135</v>
      </c>
    </row>
    <row r="33" spans="1:8" ht="57" x14ac:dyDescent="0.45">
      <c r="A33" s="78" t="s">
        <v>138</v>
      </c>
      <c r="B33" s="53" t="s">
        <v>139</v>
      </c>
      <c r="C33" s="53"/>
      <c r="D33" s="53" t="s">
        <v>140</v>
      </c>
      <c r="E33" s="53"/>
      <c r="F33" s="53" t="s">
        <v>141</v>
      </c>
      <c r="G33" s="53"/>
      <c r="H33" s="53" t="s">
        <v>139</v>
      </c>
    </row>
    <row r="34" spans="1:8" ht="71.25" x14ac:dyDescent="0.45">
      <c r="A34" s="78"/>
      <c r="B34" s="53" t="s">
        <v>142</v>
      </c>
      <c r="C34" s="53"/>
      <c r="D34" s="53" t="s">
        <v>143</v>
      </c>
      <c r="E34" s="53"/>
      <c r="F34" s="53" t="s">
        <v>144</v>
      </c>
      <c r="G34" s="53"/>
      <c r="H34" s="53" t="s">
        <v>142</v>
      </c>
    </row>
    <row r="35" spans="1:8" s="3" customFormat="1" ht="85.5" x14ac:dyDescent="0.45">
      <c r="A35" s="78"/>
      <c r="B35" s="53" t="s">
        <v>145</v>
      </c>
      <c r="C35" s="53"/>
      <c r="D35" s="53" t="s">
        <v>146</v>
      </c>
      <c r="E35" s="53"/>
      <c r="F35" s="53" t="s">
        <v>147</v>
      </c>
      <c r="G35" s="53"/>
      <c r="H35" s="53" t="s">
        <v>145</v>
      </c>
    </row>
    <row r="36" spans="1:8" s="3" customFormat="1" ht="57" x14ac:dyDescent="0.45">
      <c r="A36" s="80"/>
      <c r="B36" s="57" t="s">
        <v>148</v>
      </c>
      <c r="C36" s="57"/>
      <c r="D36" s="57" t="s">
        <v>149</v>
      </c>
      <c r="E36" s="57"/>
      <c r="F36" s="57" t="s">
        <v>150</v>
      </c>
      <c r="G36" s="57"/>
      <c r="H36" s="57" t="s">
        <v>148</v>
      </c>
    </row>
  </sheetData>
  <mergeCells count="9">
    <mergeCell ref="A26:A29"/>
    <mergeCell ref="A30:A32"/>
    <mergeCell ref="A33:A36"/>
    <mergeCell ref="C1:H1"/>
    <mergeCell ref="A3:A7"/>
    <mergeCell ref="A8:A10"/>
    <mergeCell ref="A11:A15"/>
    <mergeCell ref="A16:A20"/>
    <mergeCell ref="A21:A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7"/>
  <sheetViews>
    <sheetView showGridLines="0" workbookViewId="0">
      <selection activeCell="D7" sqref="D7"/>
    </sheetView>
  </sheetViews>
  <sheetFormatPr baseColWidth="10" defaultColWidth="11.46484375" defaultRowHeight="14.25" x14ac:dyDescent="0.45"/>
  <cols>
    <col min="1" max="1" width="7.1328125" style="3" customWidth="1"/>
    <col min="2" max="2" width="89.86328125" style="3" customWidth="1"/>
    <col min="3" max="3" width="26" style="3" customWidth="1"/>
    <col min="4" max="4" width="14.33203125" style="3" customWidth="1"/>
    <col min="5" max="16384" width="11.46484375" style="3"/>
  </cols>
  <sheetData>
    <row r="1" spans="1:4" x14ac:dyDescent="0.45">
      <c r="A1" s="26" t="s">
        <v>151</v>
      </c>
      <c r="B1" s="26" t="s">
        <v>152</v>
      </c>
      <c r="C1" s="26" t="s">
        <v>153</v>
      </c>
      <c r="D1" s="26" t="s">
        <v>154</v>
      </c>
    </row>
    <row r="2" spans="1:4" ht="78.75" customHeight="1" x14ac:dyDescent="0.45">
      <c r="A2" s="27">
        <v>1</v>
      </c>
      <c r="B2" s="14" t="s">
        <v>155</v>
      </c>
      <c r="C2" s="14" t="s">
        <v>156</v>
      </c>
      <c r="D2" s="71">
        <v>0.2</v>
      </c>
    </row>
    <row r="3" spans="1:4" ht="62.25" customHeight="1" x14ac:dyDescent="0.45">
      <c r="A3" s="27">
        <v>2</v>
      </c>
      <c r="B3" s="14" t="s">
        <v>157</v>
      </c>
      <c r="C3" s="14" t="s">
        <v>158</v>
      </c>
      <c r="D3" s="71">
        <v>0.2</v>
      </c>
    </row>
    <row r="4" spans="1:4" ht="42.75" x14ac:dyDescent="0.45">
      <c r="A4" s="27">
        <v>3</v>
      </c>
      <c r="B4" s="14" t="s">
        <v>159</v>
      </c>
      <c r="C4" s="14" t="s">
        <v>160</v>
      </c>
      <c r="D4" s="71">
        <v>0.2</v>
      </c>
    </row>
    <row r="5" spans="1:4" ht="42.75" x14ac:dyDescent="0.45">
      <c r="A5" s="27">
        <v>4</v>
      </c>
      <c r="B5" s="14" t="s">
        <v>161</v>
      </c>
      <c r="C5" s="14" t="s">
        <v>162</v>
      </c>
      <c r="D5" s="71">
        <v>0.1</v>
      </c>
    </row>
    <row r="6" spans="1:4" ht="57" x14ac:dyDescent="0.45">
      <c r="A6" s="27">
        <v>5</v>
      </c>
      <c r="B6" s="14" t="s">
        <v>163</v>
      </c>
      <c r="C6" s="14" t="s">
        <v>164</v>
      </c>
      <c r="D6" s="71">
        <v>0.1</v>
      </c>
    </row>
    <row r="7" spans="1:4" ht="42.75" x14ac:dyDescent="0.45">
      <c r="A7" s="27">
        <v>6</v>
      </c>
      <c r="B7" s="14" t="s">
        <v>165</v>
      </c>
      <c r="C7" s="14" t="s">
        <v>166</v>
      </c>
      <c r="D7" s="71">
        <v>0.2</v>
      </c>
    </row>
  </sheetData>
  <customSheetViews>
    <customSheetView guid="{54CB08BF-6DAB-4B61-BB17-C94BFB59962B}">
      <pageMargins left="0" right="0" top="0" bottom="0" header="0" footer="0"/>
    </customSheetView>
  </customSheetViews>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4"/>
  <sheetViews>
    <sheetView showGridLines="0" workbookViewId="0">
      <pane ySplit="2" topLeftCell="A3" activePane="bottomLeft" state="frozen"/>
      <selection pane="bottomLeft" activeCell="G7" sqref="G7"/>
    </sheetView>
  </sheetViews>
  <sheetFormatPr baseColWidth="10" defaultColWidth="11.46484375" defaultRowHeight="14.25" x14ac:dyDescent="0.45"/>
  <cols>
    <col min="1" max="1" width="15.86328125" style="3" bestFit="1" customWidth="1"/>
    <col min="2" max="2" width="10.46484375" style="3" bestFit="1" customWidth="1"/>
    <col min="3" max="3" width="49.6640625" style="18" bestFit="1" customWidth="1"/>
    <col min="4" max="4" width="45.86328125" style="3" customWidth="1"/>
    <col min="5" max="5" width="14.46484375" style="3" customWidth="1"/>
    <col min="6" max="6" width="12.86328125" style="3" customWidth="1"/>
    <col min="7" max="7" width="45.33203125" style="3" customWidth="1"/>
    <col min="8" max="8" width="45.33203125" style="3" hidden="1" customWidth="1"/>
    <col min="9" max="16384" width="11.46484375" style="3"/>
  </cols>
  <sheetData>
    <row r="1" spans="1:8" ht="15" customHeight="1" x14ac:dyDescent="0.45">
      <c r="A1" s="38"/>
      <c r="B1" s="38"/>
      <c r="C1" s="39"/>
      <c r="D1" s="38"/>
      <c r="E1" s="38"/>
      <c r="F1" s="38"/>
      <c r="G1" s="83"/>
      <c r="H1" s="83"/>
    </row>
    <row r="2" spans="1:8" ht="28.5" x14ac:dyDescent="0.45">
      <c r="A2" s="26" t="s">
        <v>167</v>
      </c>
      <c r="B2" s="26" t="s">
        <v>168</v>
      </c>
      <c r="C2" s="26" t="s">
        <v>169</v>
      </c>
      <c r="D2" s="26" t="s">
        <v>304</v>
      </c>
      <c r="E2" s="26" t="s">
        <v>154</v>
      </c>
      <c r="F2" s="26" t="s">
        <v>170</v>
      </c>
      <c r="G2" s="26" t="s">
        <v>305</v>
      </c>
    </row>
    <row r="3" spans="1:8" ht="60" customHeight="1" x14ac:dyDescent="0.45">
      <c r="A3" s="21" t="s">
        <v>171</v>
      </c>
      <c r="B3" s="27">
        <f>VALUE(LEFT(Tabla3[[#This Row],[Cod. Criterio]],2))</f>
        <v>1</v>
      </c>
      <c r="C3" s="18" t="s">
        <v>292</v>
      </c>
      <c r="D3" s="18" t="s">
        <v>292</v>
      </c>
      <c r="E3" s="72">
        <v>0.5</v>
      </c>
      <c r="F3" s="58">
        <f>Tabla3[[#This Row],[Ponderación]]*VLOOKUP(B3,Tabla2[#All],4,TRUE)</f>
        <v>0.1</v>
      </c>
      <c r="G3" s="18" t="s">
        <v>292</v>
      </c>
    </row>
    <row r="4" spans="1:8" ht="68.75" customHeight="1" x14ac:dyDescent="0.45">
      <c r="A4" s="21" t="s">
        <v>172</v>
      </c>
      <c r="B4" s="27">
        <f>VALUE(LEFT(Tabla3[[#This Row],[Cod. Criterio]],2))</f>
        <v>1</v>
      </c>
      <c r="C4" s="18" t="s">
        <v>293</v>
      </c>
      <c r="D4" s="18" t="s">
        <v>293</v>
      </c>
      <c r="E4" s="72">
        <v>0.5</v>
      </c>
      <c r="F4" s="58">
        <f>Tabla3[[#This Row],[Ponderación]]*VLOOKUP(B4,Tabla2[#All],4,TRUE)</f>
        <v>0.1</v>
      </c>
      <c r="G4" s="18" t="s">
        <v>293</v>
      </c>
    </row>
    <row r="5" spans="1:8" ht="60.5" customHeight="1" x14ac:dyDescent="0.45">
      <c r="A5" s="29" t="s">
        <v>173</v>
      </c>
      <c r="B5" s="28">
        <f>VALUE(LEFT(Tabla3[[#This Row],[Cod. Criterio]],2))</f>
        <v>2</v>
      </c>
      <c r="C5" s="30" t="s">
        <v>294</v>
      </c>
      <c r="D5" s="30" t="s">
        <v>294</v>
      </c>
      <c r="E5" s="73">
        <v>0.5</v>
      </c>
      <c r="F5" s="58">
        <f>Tabla3[[#This Row],[Ponderación]]*VLOOKUP(B5,Tabla2[#All],4,TRUE)</f>
        <v>0.1</v>
      </c>
      <c r="G5" s="30" t="s">
        <v>294</v>
      </c>
    </row>
    <row r="6" spans="1:8" ht="42.75" x14ac:dyDescent="0.45">
      <c r="A6" s="29" t="s">
        <v>174</v>
      </c>
      <c r="B6" s="28">
        <f>VALUE(LEFT(Tabla3[[#This Row],[Cod. Criterio]],2))</f>
        <v>2</v>
      </c>
      <c r="C6" s="30" t="s">
        <v>295</v>
      </c>
      <c r="D6" s="30" t="s">
        <v>295</v>
      </c>
      <c r="E6" s="73">
        <v>0.5</v>
      </c>
      <c r="F6" s="58">
        <f>Tabla3[[#This Row],[Ponderación]]*VLOOKUP(B6,Tabla2[#All],4,TRUE)</f>
        <v>0.1</v>
      </c>
      <c r="G6" s="30" t="s">
        <v>295</v>
      </c>
    </row>
    <row r="7" spans="1:8" ht="57" x14ac:dyDescent="0.45">
      <c r="A7" s="21" t="s">
        <v>175</v>
      </c>
      <c r="B7" s="27">
        <f>VALUE(LEFT(Tabla3[[#This Row],[Cod. Criterio]],2))</f>
        <v>3</v>
      </c>
      <c r="C7" s="18" t="s">
        <v>296</v>
      </c>
      <c r="D7" s="18" t="s">
        <v>296</v>
      </c>
      <c r="E7" s="72">
        <v>0.5</v>
      </c>
      <c r="F7" s="58">
        <f>Tabla3[[#This Row],[Ponderación]]*VLOOKUP(B7,Tabla2[#All],4,TRUE)</f>
        <v>0.1</v>
      </c>
      <c r="G7" s="18" t="s">
        <v>296</v>
      </c>
    </row>
    <row r="8" spans="1:8" ht="57" x14ac:dyDescent="0.45">
      <c r="A8" s="21" t="s">
        <v>176</v>
      </c>
      <c r="B8" s="27">
        <f>VALUE(LEFT(Tabla3[[#This Row],[Cod. Criterio]],2))</f>
        <v>3</v>
      </c>
      <c r="C8" s="18" t="s">
        <v>297</v>
      </c>
      <c r="D8" s="18" t="s">
        <v>297</v>
      </c>
      <c r="E8" s="72">
        <v>0.5</v>
      </c>
      <c r="F8" s="58">
        <f>Tabla3[[#This Row],[Ponderación]]*VLOOKUP(B8,Tabla2[#All],4,TRUE)</f>
        <v>0.1</v>
      </c>
      <c r="G8" s="18" t="s">
        <v>297</v>
      </c>
    </row>
    <row r="9" spans="1:8" ht="62" customHeight="1" x14ac:dyDescent="0.45">
      <c r="A9" s="21" t="s">
        <v>177</v>
      </c>
      <c r="B9" s="27">
        <f>VALUE(LEFT(Tabla3[[#This Row],[Cod. Criterio]],2))</f>
        <v>4</v>
      </c>
      <c r="C9" s="18" t="s">
        <v>298</v>
      </c>
      <c r="D9" s="18" t="s">
        <v>298</v>
      </c>
      <c r="E9" s="74">
        <v>0.5</v>
      </c>
      <c r="F9" s="58">
        <f>Tabla3[[#This Row],[Ponderación]]*VLOOKUP(B9,Tabla2[#All],4,TRUE)</f>
        <v>0.05</v>
      </c>
      <c r="G9" s="18" t="s">
        <v>298</v>
      </c>
    </row>
    <row r="10" spans="1:8" ht="68.25" customHeight="1" x14ac:dyDescent="0.45">
      <c r="A10" s="21" t="s">
        <v>178</v>
      </c>
      <c r="B10" s="27">
        <f>VALUE(LEFT(Tabla3[[#This Row],[Cod. Criterio]],2))</f>
        <v>4</v>
      </c>
      <c r="C10" s="18" t="s">
        <v>299</v>
      </c>
      <c r="D10" s="18" t="s">
        <v>299</v>
      </c>
      <c r="E10" s="74">
        <v>0.5</v>
      </c>
      <c r="F10" s="58">
        <f>Tabla3[[#This Row],[Ponderación]]*VLOOKUP(B10,Tabla2[#All],4,TRUE)</f>
        <v>0.05</v>
      </c>
      <c r="G10" s="18" t="s">
        <v>299</v>
      </c>
    </row>
    <row r="11" spans="1:8" ht="57" x14ac:dyDescent="0.45">
      <c r="A11" s="21" t="s">
        <v>179</v>
      </c>
      <c r="B11" s="27">
        <f>VALUE(LEFT(Tabla3[[#This Row],[Cod. Criterio]],2))</f>
        <v>5</v>
      </c>
      <c r="C11" s="18" t="s">
        <v>300</v>
      </c>
      <c r="D11" s="18" t="s">
        <v>300</v>
      </c>
      <c r="E11" s="74">
        <v>0.5</v>
      </c>
      <c r="F11" s="58">
        <f>Tabla3[[#This Row],[Ponderación]]*VLOOKUP(B11,Tabla2[#All],4,TRUE)</f>
        <v>0.05</v>
      </c>
      <c r="G11" s="18" t="s">
        <v>300</v>
      </c>
    </row>
    <row r="12" spans="1:8" ht="57" x14ac:dyDescent="0.45">
      <c r="A12" s="21" t="s">
        <v>180</v>
      </c>
      <c r="B12" s="27">
        <f>VALUE(LEFT(Tabla3[[#This Row],[Cod. Criterio]],2))</f>
        <v>5</v>
      </c>
      <c r="C12" s="18" t="s">
        <v>301</v>
      </c>
      <c r="D12" s="18" t="s">
        <v>301</v>
      </c>
      <c r="E12" s="74">
        <v>0.5</v>
      </c>
      <c r="F12" s="58">
        <f>Tabla3[[#This Row],[Ponderación]]*VLOOKUP(B12,Tabla2[#All],4,TRUE)</f>
        <v>0.05</v>
      </c>
      <c r="G12" s="18" t="s">
        <v>301</v>
      </c>
    </row>
    <row r="13" spans="1:8" ht="42.75" x14ac:dyDescent="0.45">
      <c r="A13" s="21" t="s">
        <v>181</v>
      </c>
      <c r="B13" s="27">
        <f>VALUE(LEFT(Tabla3[[#This Row],[Cod. Criterio]],2))</f>
        <v>6</v>
      </c>
      <c r="C13" s="18" t="s">
        <v>302</v>
      </c>
      <c r="D13" s="18" t="s">
        <v>302</v>
      </c>
      <c r="E13" s="74">
        <v>0.5</v>
      </c>
      <c r="F13" s="58">
        <f>Tabla3[[#This Row],[Ponderación]]*VLOOKUP(B13,Tabla2[#All],4,TRUE)</f>
        <v>0.1</v>
      </c>
      <c r="G13" s="18" t="s">
        <v>302</v>
      </c>
    </row>
    <row r="14" spans="1:8" ht="42.75" x14ac:dyDescent="0.45">
      <c r="A14" s="21" t="s">
        <v>182</v>
      </c>
      <c r="B14" s="27">
        <f>VALUE(LEFT(Tabla3[[#This Row],[Cod. Criterio]],2))</f>
        <v>6</v>
      </c>
      <c r="C14" s="18" t="s">
        <v>303</v>
      </c>
      <c r="D14" s="18" t="s">
        <v>303</v>
      </c>
      <c r="E14" s="74">
        <v>0.5</v>
      </c>
      <c r="F14" s="58">
        <f>Tabla3[[#This Row],[Ponderación]]*VLOOKUP(B14,Tabla2[#All],4,TRUE)</f>
        <v>0.1</v>
      </c>
      <c r="G14" s="18" t="s">
        <v>303</v>
      </c>
    </row>
  </sheetData>
  <mergeCells count="1">
    <mergeCell ref="G1:H1"/>
  </mergeCells>
  <conditionalFormatting sqref="A3:C14 E3:F14">
    <cfRule type="expression" dxfId="22" priority="50">
      <formula>ISEVEN($B3)</formula>
    </cfRule>
  </conditionalFormatting>
  <conditionalFormatting sqref="D3:D14">
    <cfRule type="expression" dxfId="21" priority="13">
      <formula>ISEVEN($B3)</formula>
    </cfRule>
  </conditionalFormatting>
  <conditionalFormatting sqref="G3:G14">
    <cfRule type="expression" dxfId="20" priority="1">
      <formula>ISEVEN($B3)</formula>
    </cfRule>
  </conditionalFormatting>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H26"/>
  <sheetViews>
    <sheetView showGridLines="0" workbookViewId="0">
      <pane ySplit="1" topLeftCell="A6" activePane="bottomLeft" state="frozen"/>
      <selection pane="bottomLeft" activeCell="A2" sqref="A2"/>
    </sheetView>
  </sheetViews>
  <sheetFormatPr baseColWidth="10" defaultColWidth="11.46484375" defaultRowHeight="14.25" x14ac:dyDescent="0.45"/>
  <cols>
    <col min="1" max="1" width="8.6640625" style="10" customWidth="1"/>
    <col min="2" max="2" width="11.1328125" style="31" customWidth="1"/>
    <col min="3" max="3" width="11.53125" style="10" customWidth="1"/>
    <col min="4" max="4" width="57" style="34" customWidth="1"/>
    <col min="5" max="5" width="0.1328125" style="34" hidden="1" customWidth="1"/>
    <col min="6" max="6" width="15" style="34" customWidth="1"/>
    <col min="7" max="7" width="14.46484375" style="10" customWidth="1"/>
    <col min="8" max="8" width="36.86328125" style="10" hidden="1" customWidth="1"/>
    <col min="9" max="9" width="11.86328125" style="10" bestFit="1" customWidth="1"/>
    <col min="10" max="16384" width="11.46484375" style="10"/>
  </cols>
  <sheetData>
    <row r="1" spans="1:8" ht="20.25" customHeight="1" x14ac:dyDescent="0.45">
      <c r="A1" s="59" t="s">
        <v>168</v>
      </c>
      <c r="B1" s="59" t="s">
        <v>167</v>
      </c>
      <c r="C1" s="59" t="s">
        <v>183</v>
      </c>
      <c r="D1" s="59" t="s">
        <v>184</v>
      </c>
      <c r="E1" s="59" t="s">
        <v>185</v>
      </c>
      <c r="F1" s="59" t="s">
        <v>186</v>
      </c>
      <c r="G1" s="61" t="s">
        <v>187</v>
      </c>
      <c r="H1" s="59" t="s">
        <v>188</v>
      </c>
    </row>
    <row r="2" spans="1:8" ht="71.25" customHeight="1" x14ac:dyDescent="0.45">
      <c r="A2" s="62">
        <f>VALUE(LEFT(Tabla35[[#This Row],[Cod. Criterio]],2))</f>
        <v>1</v>
      </c>
      <c r="B2" s="63" t="s">
        <v>171</v>
      </c>
      <c r="C2" s="63"/>
      <c r="D2" s="75" t="s">
        <v>306</v>
      </c>
      <c r="E2" s="34" t="str">
        <f>Tabla35[[#This Row],[Criterio / Subcriterio]]</f>
        <v>01. 01 Observar en los relatos y personajes bíblicos valores fundamentales del ser humano, relacionándolas con el desarrollo de su autonomía y responsabilidad en el grupo-clase.</v>
      </c>
      <c r="F2" s="60"/>
      <c r="G2" s="64">
        <f>IF(Tabla35[[#This Row],[Ponderación parcial]]&gt;0,Tabla35[[#This Row],[Ponderación parcial]],1)*VLOOKUP(Tabla35[[#This Row],[Cod. Criterio]],Tabla3[#All],6,FALSE)</f>
        <v>0.1</v>
      </c>
      <c r="H2" s="47" t="e" vm="1">
        <v>#REF!</v>
      </c>
    </row>
    <row r="3" spans="1:8" ht="73.5" customHeight="1" x14ac:dyDescent="0.45">
      <c r="A3" s="62">
        <f>VALUE(LEFT(Tabla35[[#This Row],[Cod. Criterio]],2))</f>
        <v>1</v>
      </c>
      <c r="B3" s="63" t="str">
        <f>LEFT(Tabla35[[#This Row],[Cod.Logro]],5)</f>
        <v>01.01</v>
      </c>
      <c r="C3" s="68" t="s">
        <v>189</v>
      </c>
      <c r="D3" s="18" t="s">
        <v>307</v>
      </c>
      <c r="E3" s="34" t="str">
        <f>Tabla35[[#This Row],[Criterio / Subcriterio]]</f>
        <v>01.01.01 Observar en los relatos y personajes bíblicos valores fundamentales del ser humano, relacionándolas con el desarrollo de su autonomía y responsabilidad en el grupo-clase.</v>
      </c>
      <c r="F3" s="70">
        <v>1</v>
      </c>
      <c r="G3" s="65">
        <f>IF(Tabla35[[#This Row],[Ponderación parcial]]&gt;0,Tabla35[[#This Row],[Ponderación parcial]],1)*VLOOKUP(Tabla35[[#This Row],[Cod. Criterio]],Tabla3[#All],6,FALSE)</f>
        <v>0.1</v>
      </c>
      <c r="H3" s="47" t="e" vm="1">
        <v>#REF!</v>
      </c>
    </row>
    <row r="4" spans="1:8" ht="74.25" customHeight="1" x14ac:dyDescent="0.45">
      <c r="A4" s="62">
        <f>VALUE(LEFT(Tabla35[[#This Row],[Cod. Criterio]],2))</f>
        <v>1</v>
      </c>
      <c r="B4" s="63" t="s">
        <v>172</v>
      </c>
      <c r="C4" s="63"/>
      <c r="D4" s="75" t="s">
        <v>308</v>
      </c>
      <c r="E4" s="34" t="str">
        <f>Tabla35[[#This Row],[Criterio / Subcriterio]]</f>
        <v>01.02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v>
      </c>
      <c r="F4" s="70"/>
      <c r="G4" s="65">
        <f>IF(Tabla35[[#This Row],[Ponderación parcial]]&gt;0,Tabla35[[#This Row],[Ponderación parcial]],1)*VLOOKUP(Tabla35[[#This Row],[Cod. Criterio]],Tabla3[#All],6,FALSE)</f>
        <v>0.1</v>
      </c>
      <c r="H4" s="47" t="e" vm="1">
        <v>#REF!</v>
      </c>
    </row>
    <row r="5" spans="1:8" ht="74.25" customHeight="1" x14ac:dyDescent="0.45">
      <c r="A5" s="62">
        <f>VALUE(LEFT(Tabla35[[#This Row],[Cod. Criterio]],2))</f>
        <v>1</v>
      </c>
      <c r="B5" s="63" t="str">
        <f>LEFT(Tabla35[[#This Row],[Cod.Logro]],5)</f>
        <v>01.02</v>
      </c>
      <c r="C5" s="63" t="str">
        <f>+CONCATENATE(TEXT(B4,""),".01")</f>
        <v>01.02.01</v>
      </c>
      <c r="D5" s="18" t="s">
        <v>309</v>
      </c>
      <c r="E5" s="34" t="str">
        <f>Tabla35[[#This Row],[Criterio / Subcriterio]]</f>
        <v>01.02.01 Reconocer algunas de las características que definen la autonomía personal, desarrollando un autoconcepto ajustado y una autoestima saludable, para la propia aceptación personal y para integrarse en los grupos de pertenencia con asertividad y responsabilidad, a la luz del Evangelio.</v>
      </c>
      <c r="F5" s="70">
        <v>1</v>
      </c>
      <c r="G5" s="65">
        <f>IF(Tabla35[[#This Row],[Ponderación parcial]]&gt;0,Tabla35[[#This Row],[Ponderación parcial]],1)*VLOOKUP(Tabla35[[#This Row],[Cod. Criterio]],Tabla3[#All],6,FALSE)</f>
        <v>0.1</v>
      </c>
      <c r="H5" s="47" t="e" vm="1">
        <v>#REF!</v>
      </c>
    </row>
    <row r="6" spans="1:8" ht="64.25" customHeight="1" x14ac:dyDescent="0.45">
      <c r="A6" s="62">
        <f>VALUE(LEFT(Tabla35[[#This Row],[Cod. Criterio]],2))</f>
        <v>2</v>
      </c>
      <c r="B6" s="63" t="s">
        <v>173</v>
      </c>
      <c r="C6" s="63"/>
      <c r="D6" s="75" t="s">
        <v>310</v>
      </c>
      <c r="E6" s="34" t="str">
        <f>Tabla35[[#This Row],[Criterio / Subcriterio]]</f>
        <v>02.01 Reconocer los vínculos y relaciones con los grupos de pertenencia, comparándolos con los de Jesús de Nazaret, identificando hábitos y principios que ayudan a generar un clima de afectividad, respeto, solidaridad e inclusión.</v>
      </c>
      <c r="F6" s="70"/>
      <c r="G6" s="65">
        <f>IF(Tabla35[[#This Row],[Ponderación parcial]]&gt;0,Tabla35[[#This Row],[Ponderación parcial]],1)*VLOOKUP(Tabla35[[#This Row],[Cod. Criterio]],Tabla3[#All],6,FALSE)</f>
        <v>0.1</v>
      </c>
      <c r="H6" s="47" t="e" vm="1">
        <v>#REF!</v>
      </c>
    </row>
    <row r="7" spans="1:8" ht="61.25" customHeight="1" x14ac:dyDescent="0.45">
      <c r="A7" s="62">
        <f>VALUE(LEFT(Tabla35[[#This Row],[Cod. Criterio]],2))</f>
        <v>2</v>
      </c>
      <c r="B7" s="63" t="str">
        <f>LEFT(Tabla35[[#This Row],[Cod.Logro]],5)</f>
        <v>02.01</v>
      </c>
      <c r="C7" s="63" t="str">
        <f>+CONCATENATE(TEXT(B6,""),".01")</f>
        <v>02.01.01</v>
      </c>
      <c r="D7" s="30" t="s">
        <v>311</v>
      </c>
      <c r="E7" s="34" t="str">
        <f>Tabla35[[#This Row],[Criterio / Subcriterio]]</f>
        <v>02.01.01 Reconocer los vínculos y relaciones con los grupos de pertenencia, comparándolos con los de Jesús de Nazaret, identificando hábitos y principios que ayudan a generar un clima de afectividad, respeto, solidaridad e inclusión.</v>
      </c>
      <c r="F7" s="70">
        <v>1</v>
      </c>
      <c r="G7" s="65">
        <f>IF(Tabla35[[#This Row],[Ponderación parcial]]&gt;0,Tabla35[[#This Row],[Ponderación parcial]],1)*VLOOKUP(Tabla35[[#This Row],[Cod. Criterio]],Tabla3[#All],6,FALSE)</f>
        <v>0.1</v>
      </c>
      <c r="H7" s="47" t="e" vm="1">
        <v>#REF!</v>
      </c>
    </row>
    <row r="8" spans="1:8" ht="31.5" customHeight="1" x14ac:dyDescent="0.45">
      <c r="A8" s="62">
        <f>VALUE(LEFT(Tabla35[[#This Row],[Cod. Criterio]],2))</f>
        <v>2</v>
      </c>
      <c r="B8" s="63" t="s">
        <v>174</v>
      </c>
      <c r="C8" s="63"/>
      <c r="D8" s="75" t="s">
        <v>312</v>
      </c>
      <c r="E8" s="34" t="str">
        <f>Tabla35[[#This Row],[Criterio / Subcriterio]]</f>
        <v>02.02 Apreciar y mostrar actitudes de respeto, mediación y cuidado del prójimo y de la naturaleza, derivadas del análisis de las palabras y acciones de Jesús de Nazaret.</v>
      </c>
      <c r="F8" s="70"/>
      <c r="G8" s="65">
        <f>IF(Tabla35[[#This Row],[Ponderación parcial]]&gt;0,Tabla35[[#This Row],[Ponderación parcial]],1)*VLOOKUP(Tabla35[[#This Row],[Cod. Criterio]],Tabla3[#All],6,FALSE)</f>
        <v>0.1</v>
      </c>
      <c r="H8" s="47" t="e" vm="1">
        <v>#REF!</v>
      </c>
    </row>
    <row r="9" spans="1:8" ht="45" customHeight="1" x14ac:dyDescent="0.45">
      <c r="A9" s="62">
        <f>VALUE(LEFT(Tabla35[[#This Row],[Cod. Criterio]],2))</f>
        <v>2</v>
      </c>
      <c r="B9" s="63" t="str">
        <f>LEFT(Tabla35[[#This Row],[Cod.Logro]],5)</f>
        <v>02.02</v>
      </c>
      <c r="C9" s="63" t="str">
        <f>+CONCATENATE(TEXT(B8,""),".01")</f>
        <v>02.02.01</v>
      </c>
      <c r="D9" s="30" t="s">
        <v>313</v>
      </c>
      <c r="E9" s="34" t="str">
        <f>Tabla35[[#This Row],[Criterio / Subcriterio]]</f>
        <v>02.02.01 Apreciar y mostrar actitudes de respeto, mediación y cuidado del prójimo y de la naturaleza, derivadas del análisis de las palabras y acciones de Jesús de Nazaret.</v>
      </c>
      <c r="F9" s="70">
        <v>1</v>
      </c>
      <c r="G9" s="65">
        <f>IF(Tabla35[[#This Row],[Ponderación parcial]]&gt;0,Tabla35[[#This Row],[Ponderación parcial]],1)*VLOOKUP(Tabla35[[#This Row],[Cod. Criterio]],Tabla3[#All],6,FALSE)</f>
        <v>0.1</v>
      </c>
      <c r="H9" s="47" t="e" vm="1">
        <v>#REF!</v>
      </c>
    </row>
    <row r="10" spans="1:8" ht="31.5" customHeight="1" x14ac:dyDescent="0.45">
      <c r="A10" s="62">
        <f>VALUE(LEFT(Tabla35[[#This Row],[Cod. Criterio]],2))</f>
        <v>3</v>
      </c>
      <c r="B10" s="63" t="s">
        <v>175</v>
      </c>
      <c r="C10" s="63"/>
      <c r="D10" s="75" t="s">
        <v>314</v>
      </c>
      <c r="E10" s="34" t="str">
        <f>Tabla35[[#This Row],[Criterio / Subcriterio]]</f>
        <v>03.01 Visualizar e identificar qué situaciones cotidianas promueven una convivencia pacífica, a través de la escucha y análisis de relatos bíblicos, para aprender a resolver pacífica e inclusivamente los conflictos.</v>
      </c>
      <c r="F10" s="70"/>
      <c r="G10" s="65">
        <f>IF(Tabla35[[#This Row],[Ponderación parcial]]&gt;0,Tabla35[[#This Row],[Ponderación parcial]],1)*VLOOKUP(Tabla35[[#This Row],[Cod. Criterio]],Tabla3[#All],6,FALSE)</f>
        <v>0.1</v>
      </c>
      <c r="H10" s="47" t="e" vm="1">
        <v>#REF!</v>
      </c>
    </row>
    <row r="11" spans="1:8" ht="45" customHeight="1" x14ac:dyDescent="0.45">
      <c r="A11" s="62">
        <f>VALUE(LEFT(Tabla35[[#This Row],[Cod. Criterio]],2))</f>
        <v>3</v>
      </c>
      <c r="B11" s="63" t="str">
        <f>LEFT(Tabla35[[#This Row],[Cod.Logro]],5)</f>
        <v>03.01</v>
      </c>
      <c r="C11" s="63" t="str">
        <f>+CONCATENATE(TEXT(B10,""),".01")</f>
        <v>03.01.01</v>
      </c>
      <c r="D11" s="18" t="s">
        <v>315</v>
      </c>
      <c r="E11" s="34" t="str">
        <f>Tabla35[[#This Row],[Criterio / Subcriterio]]</f>
        <v>03.01.01 Visualizar e identificar qué situaciones cotidianas promueven una convivencia pacífica, a través de la escucha y análisis de relatos bíblicos, para aprender a resolver pacífica e inclusivamente los conflictos.</v>
      </c>
      <c r="F11" s="70">
        <v>1</v>
      </c>
      <c r="G11" s="65">
        <f>IF(Tabla35[[#This Row],[Ponderación parcial]]&gt;0,Tabla35[[#This Row],[Ponderación parcial]],1)*VLOOKUP(Tabla35[[#This Row],[Cod. Criterio]],Tabla3[#All],6,FALSE)</f>
        <v>0.1</v>
      </c>
      <c r="H11" s="47" t="e" vm="1">
        <v>#REF!</v>
      </c>
    </row>
    <row r="12" spans="1:8" ht="31.5" customHeight="1" x14ac:dyDescent="0.45">
      <c r="A12" s="62">
        <f>VALUE(LEFT(Tabla35[[#This Row],[Cod. Criterio]],2))</f>
        <v>3</v>
      </c>
      <c r="B12" s="63" t="s">
        <v>176</v>
      </c>
      <c r="C12" s="63"/>
      <c r="D12" s="75" t="s">
        <v>316</v>
      </c>
      <c r="E12" s="34" t="str">
        <f>Tabla35[[#This Row],[Criterio / Subcriterio]]</f>
        <v>03.02 Describir algunas situaciones cercanas de desamparo, fragilidad y vulnerabilidad, empatizando con las personas desfavorecidas y reconociendo la preferencia de Jesús de Nazaret por los que más sufren.</v>
      </c>
      <c r="F12" s="70"/>
      <c r="G12" s="65">
        <f>IF(Tabla35[[#This Row],[Ponderación parcial]]&gt;0,Tabla35[[#This Row],[Ponderación parcial]],1)*VLOOKUP(Tabla35[[#This Row],[Cod. Criterio]],Tabla3[#All],6,FALSE)</f>
        <v>0.1</v>
      </c>
      <c r="H12" s="47" t="e" vm="1">
        <v>#REF!</v>
      </c>
    </row>
    <row r="13" spans="1:8" ht="31.5" customHeight="1" x14ac:dyDescent="0.45">
      <c r="A13" s="62">
        <f>VALUE(LEFT(Tabla35[[#This Row],[Cod. Criterio]],2))</f>
        <v>3</v>
      </c>
      <c r="B13" s="63" t="str">
        <f>LEFT(Tabla35[[#This Row],[Cod.Logro]],5)</f>
        <v>03.02</v>
      </c>
      <c r="C13" s="63" t="str">
        <f>+CONCATENATE(TEXT(B12,""),".01")</f>
        <v>03.02.01</v>
      </c>
      <c r="D13" s="18" t="s">
        <v>317</v>
      </c>
      <c r="E13" s="34" t="str">
        <f>Tabla35[[#This Row],[Criterio / Subcriterio]]</f>
        <v>03.02.01 Describir algunas situaciones cercanas de desamparo, fragilidad y vulnerabilidad, empatizando con las personas desfavorecidas y reconociendo la preferencia de Jesús de Nazaret por los que más sufren.</v>
      </c>
      <c r="F13" s="70">
        <v>1</v>
      </c>
      <c r="G13" s="65">
        <f>IF(Tabla35[[#This Row],[Ponderación parcial]]&gt;0,Tabla35[[#This Row],[Ponderación parcial]],1)*VLOOKUP(Tabla35[[#This Row],[Cod. Criterio]],Tabla3[#All],6,FALSE)</f>
        <v>0.1</v>
      </c>
      <c r="H13" s="47" t="e" vm="1">
        <v>#REF!</v>
      </c>
    </row>
    <row r="14" spans="1:8" ht="54" customHeight="1" x14ac:dyDescent="0.45">
      <c r="A14" s="62">
        <f>VALUE(LEFT(Tabla35[[#This Row],[Cod. Criterio]],2))</f>
        <v>4</v>
      </c>
      <c r="B14" s="63" t="s">
        <v>177</v>
      </c>
      <c r="C14" s="63"/>
      <c r="D14" s="75" t="s">
        <v>318</v>
      </c>
      <c r="E14" s="34" t="str">
        <f>Tabla35[[#This Row],[Criterio / Subcriterio]]</f>
        <v>04.01 Relacionar algunos pasajes bíblicos con expresiones artísticas, sirviéndose de la observación y análisis, para potenciar la creatividad y la comunicación a través de diversos lenguajes.</v>
      </c>
      <c r="F14" s="70"/>
      <c r="G14" s="65">
        <f>IF(Tabla35[[#This Row],[Ponderación parcial]]&gt;0,Tabla35[[#This Row],[Ponderación parcial]],1)*VLOOKUP(Tabla35[[#This Row],[Cod. Criterio]],Tabla3[#All],6,FALSE)</f>
        <v>0.05</v>
      </c>
      <c r="H14" s="47" t="e" vm="1">
        <v>#REF!</v>
      </c>
    </row>
    <row r="15" spans="1:8" ht="69.75" customHeight="1" x14ac:dyDescent="0.45">
      <c r="A15" s="62">
        <f>VALUE(LEFT(Tabla35[[#This Row],[Cod. Criterio]],2))</f>
        <v>4</v>
      </c>
      <c r="B15" s="63" t="s">
        <v>177</v>
      </c>
      <c r="C15" s="63" t="s">
        <v>190</v>
      </c>
      <c r="D15" s="18" t="s">
        <v>319</v>
      </c>
      <c r="E15" s="34" t="str">
        <f>Tabla35[[#This Row],[Criterio / Subcriterio]]</f>
        <v>04.01.01 Relacionar algunos pasajes bíblicos con expresiones artísticas, sirviéndose de la observación y análisis, para potenciar la creatividad y la comunicación a través de diversos lenguajes.</v>
      </c>
      <c r="F15" s="70">
        <v>1</v>
      </c>
      <c r="G15" s="65">
        <f>IF(Tabla35[[#This Row],[Ponderación parcial]]&gt;0,Tabla35[[#This Row],[Ponderación parcial]],1)*VLOOKUP(Tabla35[[#This Row],[Cod. Criterio]],Tabla3[#All],6,FALSE)</f>
        <v>0.05</v>
      </c>
      <c r="H15" s="47" t="e" vm="1">
        <v>#REF!</v>
      </c>
    </row>
    <row r="16" spans="1:8" ht="39.75" customHeight="1" x14ac:dyDescent="0.45">
      <c r="A16" s="62">
        <f>VALUE(LEFT(Tabla35[[#This Row],[Cod. Criterio]],2))</f>
        <v>4</v>
      </c>
      <c r="B16" s="63" t="s">
        <v>178</v>
      </c>
      <c r="C16" s="63"/>
      <c r="D16" s="75" t="s">
        <v>320</v>
      </c>
      <c r="E16" s="34" t="str">
        <f>Tabla35[[#This Row],[Criterio / Subcriterio]]</f>
        <v>04.02 Descubrir cómo el pueblo cristiano muestra su fe en la vida diaria en diferentes fiestas y manifestaciones religiosas, comprendiendo el vínculo que las une al Evangelio y su actualización en la comunidad cristiana.</v>
      </c>
      <c r="F16" s="70"/>
      <c r="G16" s="65">
        <f>IF(Tabla35[[#This Row],[Ponderación parcial]]&gt;0,Tabla35[[#This Row],[Ponderación parcial]],1)*VLOOKUP(Tabla35[[#This Row],[Cod. Criterio]],Tabla3[#All],6,FALSE)</f>
        <v>0.05</v>
      </c>
      <c r="H16" s="47" t="e" vm="1">
        <v>#REF!</v>
      </c>
    </row>
    <row r="17" spans="1:8" ht="45" customHeight="1" x14ac:dyDescent="0.45">
      <c r="A17" s="62">
        <f>VALUE(LEFT(Tabla35[[#This Row],[Cod. Criterio]],2))</f>
        <v>4</v>
      </c>
      <c r="B17" s="63" t="str">
        <f>LEFT(Tabla35[[#This Row],[Cod.Logro]],5)</f>
        <v>04.02</v>
      </c>
      <c r="C17" s="63" t="str">
        <f>+CONCATENATE(TEXT(B16,""),".01")</f>
        <v>04.02.01</v>
      </c>
      <c r="D17" s="18" t="s">
        <v>321</v>
      </c>
      <c r="E17" s="34" t="str">
        <f>Tabla35[[#This Row],[Criterio / Subcriterio]]</f>
        <v>04.02.01 Descubrir cómo el pueblo cristiano muestra su fe en la vida diaria en diferentes fiestas y manifestaciones religiosas, comprendiendo el vínculo que las une al Evangelio y su actualización en la comunidad cristiana.</v>
      </c>
      <c r="F17" s="70">
        <v>1</v>
      </c>
      <c r="G17" s="65">
        <f>IF(Tabla35[[#This Row],[Ponderación parcial]]&gt;0,Tabla35[[#This Row],[Ponderación parcial]],1)*VLOOKUP(Tabla35[[#This Row],[Cod. Criterio]],Tabla3[#All],6,FALSE)</f>
        <v>0.05</v>
      </c>
      <c r="H17" s="47" t="e" vm="1">
        <v>#REF!</v>
      </c>
    </row>
    <row r="18" spans="1:8" ht="31.5" customHeight="1" x14ac:dyDescent="0.45">
      <c r="A18" s="62">
        <f>VALUE(LEFT(Tabla35[[#This Row],[Cod. Criterio]],2))</f>
        <v>5</v>
      </c>
      <c r="B18" s="63" t="s">
        <v>179</v>
      </c>
      <c r="C18" s="63"/>
      <c r="D18" s="75" t="s">
        <v>322</v>
      </c>
      <c r="E18" s="34" t="str">
        <f>Tabla35[[#This Row],[Criterio / Subcriterio]]</f>
        <v>05.01 Tomar conciencia de la propia interioridad a través de narraciones y biografías cristianas significativas, para favorecer el autoconocimiento personal y las vivencias de los otros.</v>
      </c>
      <c r="F18" s="70"/>
      <c r="G18" s="65">
        <f>IF(Tabla35[[#This Row],[Ponderación parcial]]&gt;0,Tabla35[[#This Row],[Ponderación parcial]],1)*VLOOKUP(Tabla35[[#This Row],[Cod. Criterio]],Tabla3[#All],6,FALSE)</f>
        <v>0.05</v>
      </c>
      <c r="H18" s="47" t="e" vm="1">
        <v>#REF!</v>
      </c>
    </row>
    <row r="19" spans="1:8" ht="45" customHeight="1" x14ac:dyDescent="0.45">
      <c r="A19" s="62">
        <f>VALUE(LEFT(Tabla35[[#This Row],[Cod. Criterio]],2))</f>
        <v>5</v>
      </c>
      <c r="B19" s="63" t="str">
        <f>LEFT(Tabla35[[#This Row],[Cod.Logro]],5)</f>
        <v>05.01</v>
      </c>
      <c r="C19" s="63" t="str">
        <f>+CONCATENATE(TEXT(B18,""),".01")</f>
        <v>05.01.01</v>
      </c>
      <c r="D19" s="18" t="s">
        <v>323</v>
      </c>
      <c r="E19" s="34" t="str">
        <f>Tabla35[[#This Row],[Criterio / Subcriterio]]</f>
        <v>05.01.01 Tomar conciencia de la propia interioridad a través de narraciones y biografías cristianas significativas, para favorecer el autoconocimiento personal y las vivencias de los otros.</v>
      </c>
      <c r="F19" s="70">
        <v>1</v>
      </c>
      <c r="G19" s="65">
        <f>IF(Tabla35[[#This Row],[Ponderación parcial]]&gt;0,Tabla35[[#This Row],[Ponderación parcial]],1)*VLOOKUP(Tabla35[[#This Row],[Cod. Criterio]],Tabla3[#All],6,FALSE)</f>
        <v>0.05</v>
      </c>
      <c r="H19" s="47" t="e" vm="1">
        <v>#REF!</v>
      </c>
    </row>
    <row r="20" spans="1:8" ht="45.75" customHeight="1" x14ac:dyDescent="0.45">
      <c r="A20" s="62">
        <f>VALUE(LEFT(Tabla35[[#This Row],[Cod. Criterio]],2))</f>
        <v>5</v>
      </c>
      <c r="B20" s="63" t="s">
        <v>180</v>
      </c>
      <c r="C20" s="63"/>
      <c r="D20" s="75" t="s">
        <v>324</v>
      </c>
      <c r="E20" s="34" t="str">
        <f>Tabla35[[#This Row],[Criterio / Subcriterio]]</f>
        <v>05.02 Identificar las propias emociones, sentimientos y vivencias religiosas, compartiéndolos y reconociéndolos en el otro, teniendo en cuenta la experiencia de personajes relevantes de la tradición judeocristiana.</v>
      </c>
      <c r="F20" s="70"/>
      <c r="G20" s="65">
        <f>IF(Tabla35[[#This Row],[Ponderación parcial]]&gt;0,Tabla35[[#This Row],[Ponderación parcial]],1)*VLOOKUP(Tabla35[[#This Row],[Cod. Criterio]],Tabla3[#All],6,FALSE)</f>
        <v>0.05</v>
      </c>
      <c r="H20" s="47" t="e" vm="1">
        <v>#REF!</v>
      </c>
    </row>
    <row r="21" spans="1:8" ht="46.5" customHeight="1" x14ac:dyDescent="0.45">
      <c r="A21" s="62">
        <f>VALUE(LEFT(Tabla35[[#This Row],[Cod. Criterio]],2))</f>
        <v>5</v>
      </c>
      <c r="B21" s="63" t="str">
        <f>LEFT(Tabla35[[#This Row],[Cod.Logro]],5)</f>
        <v>05.02</v>
      </c>
      <c r="C21" s="63" t="str">
        <f>+CONCATENATE(TEXT(B20,""),".01")</f>
        <v>05.02.01</v>
      </c>
      <c r="D21" s="18" t="s">
        <v>325</v>
      </c>
      <c r="E21" s="34" t="str">
        <f>Tabla35[[#This Row],[Criterio / Subcriterio]]</f>
        <v>05.02.01 Identificar las propias emociones, sentimientos y vivencias religiosas, compartiéndolos y reconociéndolos en el otro, teniendo en cuenta la experiencia de personajes relevantes de la tradición judeocristiana.</v>
      </c>
      <c r="F21" s="70">
        <v>1</v>
      </c>
      <c r="G21" s="65">
        <f>IF(Tabla35[[#This Row],[Ponderación parcial]]&gt;0,Tabla35[[#This Row],[Ponderación parcial]],1)*VLOOKUP(Tabla35[[#This Row],[Cod. Criterio]],Tabla3[#All],6,FALSE)</f>
        <v>0.05</v>
      </c>
      <c r="H21" s="47" t="e" vm="1">
        <v>#REF!</v>
      </c>
    </row>
    <row r="22" spans="1:8" ht="65.25" customHeight="1" x14ac:dyDescent="0.45">
      <c r="A22" s="62">
        <f>VALUE(LEFT(Tabla35[[#This Row],[Cod. Criterio]],2))</f>
        <v>6</v>
      </c>
      <c r="B22" s="63" t="s">
        <v>181</v>
      </c>
      <c r="C22" s="63"/>
      <c r="D22" s="75" t="s">
        <v>326</v>
      </c>
      <c r="E22" s="34" t="str">
        <f>Tabla35[[#This Row],[Criterio / Subcriterio]]</f>
        <v>06.01 Reconocer que Jesús de Nazaret es el centro del mensaje cristiano, valorando sus aportaciones para la persona y la sociedad en entornos diversos.</v>
      </c>
      <c r="F22" s="70"/>
      <c r="G22" s="65">
        <f>IF(Tabla35[[#This Row],[Ponderación parcial]]&gt;0,Tabla35[[#This Row],[Ponderación parcial]],1)*VLOOKUP(Tabla35[[#This Row],[Cod. Criterio]],Tabla3[#All],6,FALSE)</f>
        <v>0.1</v>
      </c>
      <c r="H22" s="47" t="e" vm="1">
        <v>#REF!</v>
      </c>
    </row>
    <row r="23" spans="1:8" ht="45" customHeight="1" x14ac:dyDescent="0.45">
      <c r="A23" s="62">
        <f>VALUE(LEFT(Tabla35[[#This Row],[Cod. Criterio]],2))</f>
        <v>6</v>
      </c>
      <c r="B23" s="63" t="str">
        <f>LEFT(Tabla35[[#This Row],[Cod.Logro]],5)</f>
        <v>06.01</v>
      </c>
      <c r="C23" s="63" t="str">
        <f>+CONCATENATE(TEXT(B22,""),".01")</f>
        <v>06.01.01</v>
      </c>
      <c r="D23" s="18" t="s">
        <v>327</v>
      </c>
      <c r="E23" s="34" t="str">
        <f>Tabla35[[#This Row],[Criterio / Subcriterio]]</f>
        <v>06.01.01 Reconocer que Jesús de Nazaret es el centro del mensaje cristiano, valorando sus aportaciones para la persona y la sociedad en entornos diversos.</v>
      </c>
      <c r="F23" s="70">
        <v>1</v>
      </c>
      <c r="G23" s="65">
        <f>IF(Tabla35[[#This Row],[Ponderación parcial]]&gt;0,Tabla35[[#This Row],[Ponderación parcial]],1)*VLOOKUP(Tabla35[[#This Row],[Cod. Criterio]],Tabla3[#All],6,FALSE)</f>
        <v>0.1</v>
      </c>
      <c r="H23" s="47" t="e" vm="1">
        <v>#REF!</v>
      </c>
    </row>
    <row r="24" spans="1:8" ht="72.75" customHeight="1" x14ac:dyDescent="0.45">
      <c r="A24" s="62">
        <f>VALUE(LEFT(Tabla35[[#This Row],[Cod. Criterio]],2))</f>
        <v>6</v>
      </c>
      <c r="B24" s="63" t="s">
        <v>182</v>
      </c>
      <c r="C24" s="63"/>
      <c r="D24" s="75" t="s">
        <v>328</v>
      </c>
      <c r="E24" s="34" t="str">
        <f>Tabla35[[#This Row],[Criterio / Subcriterio]]</f>
        <v>06.02 Valorar la Biblia como libro sagrado y como narración del encuentro de Dios con la humanidad, descubriendo su lugar en la comunidad cristiana y en la cultura.</v>
      </c>
      <c r="F24" s="70"/>
      <c r="G24" s="65">
        <f>IF(Tabla35[[#This Row],[Ponderación parcial]]&gt;0,Tabla35[[#This Row],[Ponderación parcial]],1)*VLOOKUP(Tabla35[[#This Row],[Cod. Criterio]],Tabla3[#All],6,FALSE)</f>
        <v>0.1</v>
      </c>
      <c r="H24" s="47" t="e" vm="1">
        <v>#REF!</v>
      </c>
    </row>
    <row r="25" spans="1:8" ht="65.25" customHeight="1" x14ac:dyDescent="0.45">
      <c r="A25" s="62">
        <f>VALUE(LEFT(Tabla35[[#This Row],[Cod. Criterio]],2))</f>
        <v>6</v>
      </c>
      <c r="B25" s="63" t="str">
        <f>LEFT(Tabla35[[#This Row],[Cod.Logro]],5)</f>
        <v>06.02</v>
      </c>
      <c r="C25" s="63" t="str">
        <f>+CONCATENATE(TEXT(B24,""),".01")</f>
        <v>06.02.01</v>
      </c>
      <c r="D25" s="18" t="s">
        <v>329</v>
      </c>
      <c r="E25" s="34" t="str">
        <f>Tabla35[[#This Row],[Criterio / Subcriterio]]</f>
        <v>06.02.01 Valorar la Biblia como libro sagrado y como narración del encuentro de Dios con la humanidad, descubriendo su lugar en la comunidad cristiana y en la cultura.</v>
      </c>
      <c r="F25" s="70">
        <v>1</v>
      </c>
      <c r="G25" s="65">
        <f>IF(Tabla35[[#This Row],[Ponderación parcial]]&gt;0,Tabla35[[#This Row],[Ponderación parcial]],1)*VLOOKUP(Tabla35[[#This Row],[Cod. Criterio]],Tabla3[#All],6,FALSE)</f>
        <v>0.1</v>
      </c>
      <c r="H25" s="47" t="e" vm="1">
        <v>#REF!</v>
      </c>
    </row>
    <row r="26" spans="1:8" ht="31.5" customHeight="1" x14ac:dyDescent="0.45"/>
  </sheetData>
  <phoneticPr fontId="9" type="noConversion"/>
  <conditionalFormatting sqref="A2:C25 E2:G25">
    <cfRule type="expression" dxfId="19" priority="28" stopIfTrue="1">
      <formula>ISBLANK($C2)</formula>
    </cfRule>
  </conditionalFormatting>
  <conditionalFormatting sqref="A26:G102">
    <cfRule type="expression" dxfId="18" priority="33" stopIfTrue="1">
      <formula>ISBLANK($C26)</formula>
    </cfRule>
  </conditionalFormatting>
  <conditionalFormatting sqref="D2:D25">
    <cfRule type="expression" dxfId="17" priority="1">
      <formula>ISEVEN($B2)</formula>
    </cfRule>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32"/>
  <sheetViews>
    <sheetView workbookViewId="0">
      <pane ySplit="2" topLeftCell="A16" activePane="bottomLeft" state="frozen"/>
      <selection pane="bottomLeft" activeCell="D1" sqref="D1:G1048576"/>
    </sheetView>
  </sheetViews>
  <sheetFormatPr baseColWidth="10" defaultColWidth="11.46484375" defaultRowHeight="14.25" x14ac:dyDescent="0.45"/>
  <cols>
    <col min="1" max="1" width="33.86328125" style="10" customWidth="1"/>
    <col min="2" max="2" width="45.86328125" style="10" customWidth="1"/>
    <col min="3" max="4" width="41.33203125" style="3" hidden="1" customWidth="1"/>
    <col min="5" max="5" width="15.46484375" style="3" hidden="1" customWidth="1"/>
    <col min="6" max="7" width="33.6640625" style="3" hidden="1" customWidth="1"/>
    <col min="8" max="16384" width="11.46484375" style="3"/>
  </cols>
  <sheetData>
    <row r="1" spans="1:7" x14ac:dyDescent="0.45">
      <c r="A1" s="84" t="s">
        <v>191</v>
      </c>
      <c r="B1" s="84"/>
      <c r="C1" s="84"/>
      <c r="D1" s="41" t="s">
        <v>192</v>
      </c>
      <c r="F1" s="84" t="s">
        <v>193</v>
      </c>
      <c r="G1" s="84"/>
    </row>
    <row r="2" spans="1:7" ht="28.5" x14ac:dyDescent="0.45">
      <c r="A2" s="24" t="s">
        <v>194</v>
      </c>
      <c r="B2" s="25" t="s">
        <v>195</v>
      </c>
      <c r="C2" s="25" t="s">
        <v>196</v>
      </c>
      <c r="D2" s="25" t="s">
        <v>197</v>
      </c>
      <c r="E2" s="25" t="s">
        <v>198</v>
      </c>
      <c r="F2" s="25" t="s">
        <v>199</v>
      </c>
      <c r="G2" s="25" t="s">
        <v>200</v>
      </c>
    </row>
    <row r="3" spans="1:7" ht="28.5" x14ac:dyDescent="0.45">
      <c r="A3" s="42" t="s">
        <v>201</v>
      </c>
      <c r="B3" s="37" t="s">
        <v>330</v>
      </c>
      <c r="C3" s="44"/>
      <c r="D3" s="37" t="s">
        <v>330</v>
      </c>
      <c r="E3" s="3">
        <f>MATCH(Tabla5[[#This Row],[(Sin cambios)]],Tabla6[[#All],[Saberes básicos]],0)</f>
        <v>3</v>
      </c>
    </row>
    <row r="4" spans="1:7" ht="28.5" x14ac:dyDescent="0.45">
      <c r="A4" s="42"/>
      <c r="B4" s="37" t="s">
        <v>331</v>
      </c>
      <c r="C4" s="44"/>
      <c r="D4" s="37" t="s">
        <v>331</v>
      </c>
      <c r="E4" s="3">
        <f>MATCH(Tabla5[[#This Row],[(Sin cambios)]],Tabla6[[#All],[Saberes básicos]],0)</f>
        <v>4</v>
      </c>
    </row>
    <row r="5" spans="1:7" ht="28.5" x14ac:dyDescent="0.45">
      <c r="A5" s="42"/>
      <c r="B5" s="37" t="s">
        <v>332</v>
      </c>
      <c r="C5" s="44"/>
      <c r="D5" s="37" t="s">
        <v>332</v>
      </c>
      <c r="E5" s="3">
        <f>MATCH(Tabla5[[#This Row],[(Sin cambios)]],Tabla6[[#All],[Saberes básicos]],0)</f>
        <v>5</v>
      </c>
    </row>
    <row r="6" spans="1:7" ht="28.5" x14ac:dyDescent="0.45">
      <c r="A6" s="42"/>
      <c r="B6" s="37" t="s">
        <v>333</v>
      </c>
      <c r="C6" s="44"/>
      <c r="D6" s="37" t="s">
        <v>333</v>
      </c>
      <c r="E6" s="3">
        <f>MATCH(Tabla5[[#This Row],[(Sin cambios)]],Tabla6[[#All],[Saberes básicos]],0)</f>
        <v>6</v>
      </c>
    </row>
    <row r="7" spans="1:7" ht="28.5" x14ac:dyDescent="0.45">
      <c r="A7" s="42"/>
      <c r="B7" s="37" t="s">
        <v>334</v>
      </c>
      <c r="C7" s="44"/>
      <c r="D7" s="37" t="s">
        <v>334</v>
      </c>
      <c r="E7" s="3">
        <f>MATCH(Tabla5[[#This Row],[(Sin cambios)]],Tabla6[[#All],[Saberes básicos]],0)</f>
        <v>7</v>
      </c>
    </row>
    <row r="8" spans="1:7" ht="28.5" x14ac:dyDescent="0.45">
      <c r="A8" s="42"/>
      <c r="B8" s="37" t="s">
        <v>335</v>
      </c>
      <c r="C8" s="44"/>
      <c r="D8" s="37" t="s">
        <v>335</v>
      </c>
      <c r="E8" s="3">
        <f>MATCH(Tabla5[[#This Row],[(Sin cambios)]],Tabla6[[#All],[Saberes básicos]],0)</f>
        <v>8</v>
      </c>
    </row>
    <row r="9" spans="1:7" ht="42.75" x14ac:dyDescent="0.45">
      <c r="A9" s="42"/>
      <c r="B9" s="37" t="s">
        <v>336</v>
      </c>
      <c r="C9" s="44"/>
      <c r="D9" s="37" t="s">
        <v>336</v>
      </c>
      <c r="E9" s="3">
        <f>MATCH(Tabla5[[#This Row],[(Sin cambios)]],Tabla6[[#All],[Saberes básicos]],0)</f>
        <v>9</v>
      </c>
    </row>
    <row r="10" spans="1:7" ht="28.5" x14ac:dyDescent="0.45">
      <c r="A10" s="42"/>
      <c r="B10" s="37" t="s">
        <v>337</v>
      </c>
      <c r="C10" s="44"/>
      <c r="D10" s="37" t="s">
        <v>337</v>
      </c>
      <c r="E10" s="3">
        <f>MATCH(Tabla5[[#This Row],[(Sin cambios)]],Tabla6[[#All],[Saberes básicos]],0)</f>
        <v>10</v>
      </c>
    </row>
    <row r="11" spans="1:7" ht="28.5" x14ac:dyDescent="0.45">
      <c r="A11" s="42"/>
      <c r="B11" s="37" t="s">
        <v>338</v>
      </c>
      <c r="C11" s="44"/>
      <c r="D11" s="37" t="s">
        <v>338</v>
      </c>
      <c r="E11" s="3">
        <f>MATCH(Tabla5[[#This Row],[(Sin cambios)]],Tabla6[[#All],[Saberes básicos]],0)</f>
        <v>11</v>
      </c>
    </row>
    <row r="12" spans="1:7" ht="42.75" x14ac:dyDescent="0.45">
      <c r="A12" s="42"/>
      <c r="B12" s="37" t="s">
        <v>339</v>
      </c>
      <c r="C12" s="44"/>
      <c r="D12" s="37" t="s">
        <v>339</v>
      </c>
      <c r="E12" s="3">
        <f>MATCH(Tabla5[[#This Row],[(Sin cambios)]],Tabla6[[#All],[Saberes básicos]],0)</f>
        <v>27</v>
      </c>
    </row>
    <row r="13" spans="1:7" ht="57" x14ac:dyDescent="0.45">
      <c r="A13" s="43" t="s">
        <v>202</v>
      </c>
      <c r="B13" s="23" t="s">
        <v>340</v>
      </c>
      <c r="C13" s="45"/>
      <c r="D13" s="23" t="s">
        <v>340</v>
      </c>
      <c r="E13" s="3">
        <f>MATCH(Tabla5[[#This Row],[(Sin cambios)]],Tabla6[[#All],[Saberes básicos]],0)</f>
        <v>28</v>
      </c>
    </row>
    <row r="14" spans="1:7" ht="42.75" x14ac:dyDescent="0.45">
      <c r="A14" s="43"/>
      <c r="B14" s="23" t="s">
        <v>341</v>
      </c>
      <c r="C14" s="45"/>
      <c r="D14" s="23" t="s">
        <v>341</v>
      </c>
      <c r="E14" s="3">
        <f>MATCH(Tabla5[[#This Row],[(Sin cambios)]],Tabla6[[#All],[Saberes básicos]],0)</f>
        <v>12</v>
      </c>
    </row>
    <row r="15" spans="1:7" ht="42.75" x14ac:dyDescent="0.45">
      <c r="A15" s="43"/>
      <c r="B15" s="23" t="s">
        <v>342</v>
      </c>
      <c r="C15" s="45"/>
      <c r="D15" s="23" t="s">
        <v>342</v>
      </c>
      <c r="E15" s="3">
        <f>MATCH(Tabla5[[#This Row],[(Sin cambios)]],Tabla6[[#All],[Saberes básicos]],0)</f>
        <v>30</v>
      </c>
    </row>
    <row r="16" spans="1:7" ht="42.75" x14ac:dyDescent="0.45">
      <c r="A16" s="43"/>
      <c r="B16" s="23" t="s">
        <v>343</v>
      </c>
      <c r="C16" s="45"/>
      <c r="D16" s="23" t="s">
        <v>343</v>
      </c>
      <c r="E16" s="3">
        <f>MATCH(Tabla5[[#This Row],[(Sin cambios)]],Tabla6[[#All],[Saberes básicos]],0)</f>
        <v>47</v>
      </c>
    </row>
    <row r="17" spans="1:5" ht="28.5" x14ac:dyDescent="0.45">
      <c r="A17" s="43"/>
      <c r="B17" s="23" t="s">
        <v>344</v>
      </c>
      <c r="C17" s="45"/>
      <c r="D17" s="23" t="s">
        <v>344</v>
      </c>
      <c r="E17" s="3">
        <f>MATCH(Tabla5[[#This Row],[(Sin cambios)]],Tabla6[[#All],[Saberes básicos]],0)</f>
        <v>48</v>
      </c>
    </row>
    <row r="18" spans="1:5" x14ac:dyDescent="0.45">
      <c r="A18" s="43"/>
      <c r="B18" s="23" t="s">
        <v>345</v>
      </c>
      <c r="C18" s="45"/>
      <c r="D18" s="23" t="s">
        <v>345</v>
      </c>
      <c r="E18" s="3">
        <f>MATCH(Tabla5[[#This Row],[(Sin cambios)]],Tabla6[[#All],[Saberes básicos]],0)</f>
        <v>49</v>
      </c>
    </row>
    <row r="19" spans="1:5" ht="15" customHeight="1" x14ac:dyDescent="0.45">
      <c r="A19" s="43"/>
      <c r="B19" s="23" t="s">
        <v>346</v>
      </c>
      <c r="C19" s="45"/>
      <c r="D19" s="23" t="s">
        <v>346</v>
      </c>
      <c r="E19" s="3">
        <f>MATCH(Tabla5[[#This Row],[(Sin cambios)]],Tabla6[[#All],[Saberes básicos]],0)</f>
        <v>50</v>
      </c>
    </row>
    <row r="20" spans="1:5" ht="28.5" x14ac:dyDescent="0.45">
      <c r="A20" s="43"/>
      <c r="B20" s="23" t="s">
        <v>347</v>
      </c>
      <c r="C20" s="45"/>
      <c r="D20" s="23" t="s">
        <v>347</v>
      </c>
      <c r="E20" s="3">
        <f>MATCH(Tabla5[[#This Row],[(Sin cambios)]],Tabla6[[#All],[Saberes básicos]],0)</f>
        <v>51</v>
      </c>
    </row>
    <row r="21" spans="1:5" ht="28.5" x14ac:dyDescent="0.45">
      <c r="A21" s="43"/>
      <c r="B21" s="23" t="s">
        <v>348</v>
      </c>
      <c r="C21" s="45"/>
      <c r="D21" s="23" t="s">
        <v>348</v>
      </c>
      <c r="E21" s="3">
        <f>MATCH(Tabla5[[#This Row],[(Sin cambios)]],Tabla6[[#All],[Saberes básicos]],0)</f>
        <v>52</v>
      </c>
    </row>
    <row r="22" spans="1:5" ht="28.5" x14ac:dyDescent="0.45">
      <c r="A22" s="43"/>
      <c r="B22" s="23" t="s">
        <v>349</v>
      </c>
      <c r="C22" s="45"/>
      <c r="D22" s="23" t="s">
        <v>349</v>
      </c>
      <c r="E22" s="3">
        <f>MATCH(Tabla5[[#This Row],[(Sin cambios)]],Tabla6[[#All],[Saberes básicos]],0)</f>
        <v>13</v>
      </c>
    </row>
    <row r="23" spans="1:5" ht="42.75" x14ac:dyDescent="0.45">
      <c r="A23" s="42" t="s">
        <v>203</v>
      </c>
      <c r="B23" s="37" t="s">
        <v>350</v>
      </c>
      <c r="C23" s="44"/>
      <c r="D23" s="37" t="s">
        <v>350</v>
      </c>
      <c r="E23" s="3">
        <f>MATCH(Tabla5[[#This Row],[(Sin cambios)]],Tabla6[[#All],[Saberes básicos]],0)</f>
        <v>14</v>
      </c>
    </row>
    <row r="24" spans="1:5" ht="28.5" x14ac:dyDescent="0.45">
      <c r="A24" s="42"/>
      <c r="B24" s="37" t="s">
        <v>351</v>
      </c>
      <c r="C24" s="44"/>
      <c r="D24" s="37" t="s">
        <v>351</v>
      </c>
      <c r="E24" s="3">
        <f>MATCH(Tabla5[[#This Row],[(Sin cambios)]],Tabla6[[#All],[Saberes básicos]],0)</f>
        <v>15</v>
      </c>
    </row>
    <row r="25" spans="1:5" ht="28.5" x14ac:dyDescent="0.45">
      <c r="A25" s="42"/>
      <c r="B25" s="37" t="s">
        <v>352</v>
      </c>
      <c r="C25" s="44"/>
      <c r="D25" s="37" t="s">
        <v>352</v>
      </c>
      <c r="E25" s="3">
        <f>MATCH(Tabla5[[#This Row],[(Sin cambios)]],Tabla6[[#All],[Saberes básicos]],0)</f>
        <v>54</v>
      </c>
    </row>
    <row r="26" spans="1:5" ht="28.5" x14ac:dyDescent="0.45">
      <c r="A26" s="42"/>
      <c r="B26" s="37" t="s">
        <v>353</v>
      </c>
      <c r="C26" s="44"/>
      <c r="D26" s="37" t="s">
        <v>353</v>
      </c>
      <c r="E26" s="3">
        <f>MATCH(Tabla5[[#This Row],[(Sin cambios)]],Tabla6[[#All],[Saberes básicos]],0)</f>
        <v>16</v>
      </c>
    </row>
    <row r="27" spans="1:5" ht="28.5" x14ac:dyDescent="0.45">
      <c r="A27" s="42"/>
      <c r="B27" s="37" t="s">
        <v>354</v>
      </c>
      <c r="C27" s="44"/>
      <c r="D27" s="37" t="s">
        <v>354</v>
      </c>
      <c r="E27" s="3">
        <f>MATCH(Tabla5[[#This Row],[(Sin cambios)]],Tabla6[[#All],[Saberes básicos]],0)</f>
        <v>33</v>
      </c>
    </row>
    <row r="28" spans="1:5" ht="28.5" x14ac:dyDescent="0.45">
      <c r="A28" s="42"/>
      <c r="B28" s="37" t="s">
        <v>355</v>
      </c>
      <c r="C28" s="44"/>
      <c r="D28" s="37" t="s">
        <v>355</v>
      </c>
      <c r="E28" s="3">
        <f>MATCH(Tabla5[[#This Row],[(Sin cambios)]],Tabla6[[#All],[Saberes básicos]],0)</f>
        <v>17</v>
      </c>
    </row>
    <row r="29" spans="1:5" ht="28.5" x14ac:dyDescent="0.45">
      <c r="A29" s="42"/>
      <c r="B29" s="37" t="s">
        <v>356</v>
      </c>
      <c r="C29" s="44"/>
      <c r="D29" s="37" t="s">
        <v>356</v>
      </c>
      <c r="E29" s="3">
        <f>MATCH(Tabla5[[#This Row],[(Sin cambios)]],Tabla6[[#All],[Saberes básicos]],0)</f>
        <v>34</v>
      </c>
    </row>
    <row r="30" spans="1:5" ht="28.5" x14ac:dyDescent="0.45">
      <c r="A30" s="42"/>
      <c r="B30" s="37" t="s">
        <v>357</v>
      </c>
      <c r="C30" s="44"/>
      <c r="D30" s="37" t="s">
        <v>357</v>
      </c>
      <c r="E30" s="3" t="e">
        <f>MATCH(Tabla5[[#This Row],[(Sin cambios)]],Tabla6[[#All],[Saberes básicos]],0)</f>
        <v>#N/A</v>
      </c>
    </row>
    <row r="31" spans="1:5" ht="28.5" x14ac:dyDescent="0.45">
      <c r="A31" s="42"/>
      <c r="B31" s="37" t="s">
        <v>358</v>
      </c>
      <c r="C31" s="44"/>
      <c r="D31" s="37" t="s">
        <v>358</v>
      </c>
      <c r="E31" s="3" t="e">
        <f>MATCH(Tabla5[[#This Row],[(Sin cambios)]],Tabla6[[#All],[Saberes básicos]],0)</f>
        <v>#N/A</v>
      </c>
    </row>
    <row r="32" spans="1:5" ht="42.75" x14ac:dyDescent="0.45">
      <c r="A32" s="42"/>
      <c r="B32" s="37" t="s">
        <v>359</v>
      </c>
      <c r="C32" s="44"/>
      <c r="D32" s="37" t="s">
        <v>359</v>
      </c>
      <c r="E32" s="3" t="e">
        <f>MATCH(Tabla5[[#This Row],[(Sin cambios)]],Tabla6[[#All],[Saberes básicos]],0)</f>
        <v>#N/A</v>
      </c>
    </row>
  </sheetData>
  <mergeCells count="2">
    <mergeCell ref="A1:C1"/>
    <mergeCell ref="F1:G1"/>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129"/>
  <sheetViews>
    <sheetView topLeftCell="B16" workbookViewId="0">
      <selection activeCell="F22" sqref="F22"/>
    </sheetView>
  </sheetViews>
  <sheetFormatPr baseColWidth="10" defaultColWidth="11.46484375" defaultRowHeight="14.25" x14ac:dyDescent="0.45"/>
  <cols>
    <col min="1" max="1" width="2.86328125" customWidth="1"/>
    <col min="2" max="2" width="22.6640625" customWidth="1"/>
    <col min="3" max="3" width="11.46484375" bestFit="1" customWidth="1"/>
    <col min="4" max="4" width="11" bestFit="1" customWidth="1"/>
    <col min="5" max="5" width="15.46484375" customWidth="1"/>
    <col min="6" max="6" width="34.53125" customWidth="1"/>
    <col min="7" max="7" width="53.46484375" customWidth="1"/>
    <col min="8" max="8" width="47.1328125" customWidth="1"/>
    <col min="9" max="9" width="24.6640625" customWidth="1"/>
    <col min="10" max="10" width="21.86328125" customWidth="1"/>
  </cols>
  <sheetData>
    <row r="1" spans="1:10" x14ac:dyDescent="0.45">
      <c r="A1" s="19" t="s">
        <v>204</v>
      </c>
      <c r="B1" s="19" t="s">
        <v>205</v>
      </c>
      <c r="C1" s="19" t="s">
        <v>206</v>
      </c>
      <c r="D1" s="19" t="s">
        <v>207</v>
      </c>
      <c r="E1" s="19" t="s">
        <v>208</v>
      </c>
      <c r="F1" s="19" t="s">
        <v>209</v>
      </c>
      <c r="G1" s="19" t="s">
        <v>210</v>
      </c>
      <c r="H1" s="19" t="s">
        <v>211</v>
      </c>
      <c r="I1" s="19" t="s">
        <v>212</v>
      </c>
      <c r="J1" s="19" t="s">
        <v>213</v>
      </c>
    </row>
    <row r="2" spans="1:10" x14ac:dyDescent="0.45">
      <c r="A2" s="35">
        <v>1</v>
      </c>
      <c r="B2" s="35" t="s">
        <v>360</v>
      </c>
      <c r="C2" s="32" t="s">
        <v>214</v>
      </c>
      <c r="D2" s="31" t="s">
        <v>361</v>
      </c>
      <c r="E2" s="10"/>
      <c r="F2" s="10"/>
      <c r="G2" s="10"/>
      <c r="H2" s="46"/>
      <c r="I2" s="34"/>
      <c r="J2" t="s">
        <v>216</v>
      </c>
    </row>
    <row r="3" spans="1:10" ht="57" x14ac:dyDescent="0.45">
      <c r="A3" s="35">
        <v>1</v>
      </c>
      <c r="B3" s="35"/>
      <c r="C3" s="10"/>
      <c r="D3" s="10"/>
      <c r="E3" s="10" t="s">
        <v>217</v>
      </c>
      <c r="F3" s="10"/>
      <c r="G3" s="14" t="s">
        <v>330</v>
      </c>
      <c r="H3" s="36" t="s">
        <v>307</v>
      </c>
      <c r="I3" s="34" t="s">
        <v>222</v>
      </c>
    </row>
    <row r="4" spans="1:10" ht="85.5" x14ac:dyDescent="0.45">
      <c r="A4" s="35">
        <v>1</v>
      </c>
      <c r="B4" s="35"/>
      <c r="C4" s="10"/>
      <c r="D4" s="10"/>
      <c r="E4" s="10" t="s">
        <v>219</v>
      </c>
      <c r="F4" s="10"/>
      <c r="G4" s="14" t="s">
        <v>331</v>
      </c>
      <c r="H4" s="36" t="s">
        <v>309</v>
      </c>
      <c r="I4" s="5" t="s">
        <v>286</v>
      </c>
    </row>
    <row r="5" spans="1:10" ht="71.25" x14ac:dyDescent="0.45">
      <c r="A5" s="35">
        <v>1</v>
      </c>
      <c r="B5" s="35"/>
      <c r="C5" s="10"/>
      <c r="D5" s="10"/>
      <c r="E5" s="10" t="s">
        <v>221</v>
      </c>
      <c r="F5" s="10"/>
      <c r="G5" s="14" t="s">
        <v>332</v>
      </c>
      <c r="H5" s="36" t="s">
        <v>311</v>
      </c>
      <c r="I5" s="34" t="s">
        <v>286</v>
      </c>
    </row>
    <row r="6" spans="1:10" ht="57" x14ac:dyDescent="0.45">
      <c r="A6" s="35">
        <v>1</v>
      </c>
      <c r="B6" s="35"/>
      <c r="C6" s="10"/>
      <c r="D6" s="10"/>
      <c r="E6" s="10" t="s">
        <v>223</v>
      </c>
      <c r="F6" s="10"/>
      <c r="G6" s="10" t="s">
        <v>333</v>
      </c>
      <c r="H6" s="46" t="s">
        <v>313</v>
      </c>
      <c r="I6" s="34" t="s">
        <v>222</v>
      </c>
    </row>
    <row r="7" spans="1:10" ht="57" x14ac:dyDescent="0.45">
      <c r="A7" s="35">
        <v>1</v>
      </c>
      <c r="B7" s="35"/>
      <c r="C7" s="10"/>
      <c r="D7" s="10"/>
      <c r="E7" s="10"/>
      <c r="F7" s="10"/>
      <c r="G7" s="10" t="s">
        <v>334</v>
      </c>
      <c r="H7" s="46" t="s">
        <v>315</v>
      </c>
      <c r="I7" s="34" t="s">
        <v>220</v>
      </c>
    </row>
    <row r="8" spans="1:10" ht="57" x14ac:dyDescent="0.45">
      <c r="A8" s="35">
        <v>1</v>
      </c>
      <c r="B8" s="35"/>
      <c r="C8" s="10"/>
      <c r="D8" s="10"/>
      <c r="E8" s="10"/>
      <c r="F8" s="10"/>
      <c r="G8" s="10" t="s">
        <v>335</v>
      </c>
      <c r="H8" s="46" t="s">
        <v>317</v>
      </c>
      <c r="I8" s="34" t="s">
        <v>286</v>
      </c>
    </row>
    <row r="9" spans="1:10" ht="57" x14ac:dyDescent="0.45">
      <c r="A9" s="35">
        <v>1</v>
      </c>
      <c r="B9" s="35"/>
      <c r="C9" s="10"/>
      <c r="D9" s="10"/>
      <c r="E9" s="10"/>
      <c r="F9" s="10"/>
      <c r="G9" s="10" t="s">
        <v>336</v>
      </c>
      <c r="H9" s="46" t="s">
        <v>319</v>
      </c>
      <c r="I9" s="34" t="s">
        <v>220</v>
      </c>
    </row>
    <row r="10" spans="1:10" ht="57" x14ac:dyDescent="0.45">
      <c r="A10" s="35">
        <v>1</v>
      </c>
      <c r="B10" s="35"/>
      <c r="C10" s="10"/>
      <c r="D10" s="10"/>
      <c r="E10" s="10"/>
      <c r="F10" s="10"/>
      <c r="G10" s="10" t="s">
        <v>337</v>
      </c>
      <c r="H10" s="46" t="s">
        <v>321</v>
      </c>
      <c r="I10" s="34" t="s">
        <v>218</v>
      </c>
    </row>
    <row r="11" spans="1:10" ht="57" x14ac:dyDescent="0.45">
      <c r="A11" s="35">
        <v>1</v>
      </c>
      <c r="B11" s="35"/>
      <c r="C11" s="10"/>
      <c r="D11" s="10"/>
      <c r="E11" s="10"/>
      <c r="F11" s="10"/>
      <c r="G11" s="10" t="s">
        <v>338</v>
      </c>
      <c r="H11" s="46" t="s">
        <v>323</v>
      </c>
      <c r="I11" s="34" t="s">
        <v>220</v>
      </c>
    </row>
    <row r="12" spans="1:10" ht="57" x14ac:dyDescent="0.45">
      <c r="A12" s="35">
        <v>1</v>
      </c>
      <c r="B12" s="35"/>
      <c r="C12" s="10"/>
      <c r="D12" s="10"/>
      <c r="E12" s="10"/>
      <c r="F12" s="10"/>
      <c r="G12" s="10" t="s">
        <v>341</v>
      </c>
      <c r="H12" s="46" t="s">
        <v>325</v>
      </c>
      <c r="I12" s="34" t="s">
        <v>222</v>
      </c>
    </row>
    <row r="13" spans="1:10" ht="42.75" x14ac:dyDescent="0.45">
      <c r="A13" s="35">
        <v>1</v>
      </c>
      <c r="B13" s="35"/>
      <c r="C13" s="10"/>
      <c r="D13" s="10"/>
      <c r="E13" s="10"/>
      <c r="F13" s="10"/>
      <c r="G13" s="10" t="s">
        <v>349</v>
      </c>
      <c r="H13" s="46" t="s">
        <v>327</v>
      </c>
      <c r="I13" s="34" t="s">
        <v>218</v>
      </c>
    </row>
    <row r="14" spans="1:10" ht="57" x14ac:dyDescent="0.45">
      <c r="A14" s="35">
        <v>1</v>
      </c>
      <c r="B14" s="35"/>
      <c r="C14" s="10"/>
      <c r="D14" s="10"/>
      <c r="E14" s="10"/>
      <c r="F14" s="10"/>
      <c r="G14" s="10" t="s">
        <v>350</v>
      </c>
      <c r="H14" s="46" t="s">
        <v>329</v>
      </c>
      <c r="I14" s="34" t="s">
        <v>291</v>
      </c>
    </row>
    <row r="15" spans="1:10" ht="28.5" x14ac:dyDescent="0.45">
      <c r="A15" s="35">
        <v>1</v>
      </c>
      <c r="B15" s="35"/>
      <c r="C15" s="10"/>
      <c r="D15" s="10"/>
      <c r="E15" s="10"/>
      <c r="F15" s="10"/>
      <c r="G15" s="10" t="s">
        <v>351</v>
      </c>
      <c r="H15" s="46"/>
      <c r="I15" s="34"/>
    </row>
    <row r="16" spans="1:10" ht="28.5" x14ac:dyDescent="0.45">
      <c r="A16" s="77"/>
      <c r="B16" s="77"/>
      <c r="C16" s="10"/>
      <c r="D16" s="10"/>
      <c r="E16" s="10"/>
      <c r="F16" s="10"/>
      <c r="G16" s="10" t="s">
        <v>353</v>
      </c>
      <c r="H16" s="46"/>
      <c r="I16" s="34"/>
    </row>
    <row r="17" spans="1:10" ht="28.5" x14ac:dyDescent="0.45">
      <c r="A17" s="77"/>
      <c r="B17" s="77"/>
      <c r="C17" s="10"/>
      <c r="D17" s="10"/>
      <c r="E17" s="10"/>
      <c r="F17" s="10"/>
      <c r="G17" s="10" t="s">
        <v>355</v>
      </c>
      <c r="H17" s="46"/>
      <c r="I17" s="34"/>
    </row>
    <row r="18" spans="1:10" x14ac:dyDescent="0.45">
      <c r="A18" s="35">
        <v>2</v>
      </c>
      <c r="B18" s="35" t="s">
        <v>362</v>
      </c>
      <c r="C18" s="10" t="s">
        <v>363</v>
      </c>
      <c r="D18" s="10" t="s">
        <v>215</v>
      </c>
      <c r="E18" s="10"/>
      <c r="F18" s="10"/>
      <c r="G18" s="14"/>
      <c r="H18" s="36"/>
      <c r="I18" s="34"/>
      <c r="J18" t="s">
        <v>216</v>
      </c>
    </row>
    <row r="19" spans="1:10" ht="57" x14ac:dyDescent="0.45">
      <c r="A19" s="35">
        <v>2</v>
      </c>
      <c r="B19" s="35"/>
      <c r="C19" s="10"/>
      <c r="D19" s="10"/>
      <c r="E19" s="10" t="s">
        <v>217</v>
      </c>
      <c r="F19" s="10"/>
      <c r="G19" s="14" t="s">
        <v>330</v>
      </c>
      <c r="H19" s="36" t="s">
        <v>307</v>
      </c>
      <c r="I19" s="34" t="s">
        <v>222</v>
      </c>
    </row>
    <row r="20" spans="1:10" ht="85.5" x14ac:dyDescent="0.45">
      <c r="A20" s="35">
        <v>2</v>
      </c>
      <c r="B20" s="35"/>
      <c r="C20" s="10"/>
      <c r="D20" s="10"/>
      <c r="E20" s="10" t="s">
        <v>219</v>
      </c>
      <c r="F20" s="10"/>
      <c r="G20" s="14" t="s">
        <v>331</v>
      </c>
      <c r="H20" s="36" t="s">
        <v>309</v>
      </c>
      <c r="I20" s="5" t="s">
        <v>286</v>
      </c>
    </row>
    <row r="21" spans="1:10" ht="71.25" x14ac:dyDescent="0.45">
      <c r="A21" s="35">
        <v>2</v>
      </c>
      <c r="B21" s="35"/>
      <c r="C21" s="10"/>
      <c r="D21" s="10"/>
      <c r="E21" s="10" t="s">
        <v>221</v>
      </c>
      <c r="F21" s="10"/>
      <c r="G21" s="10" t="s">
        <v>332</v>
      </c>
      <c r="H21" s="36" t="s">
        <v>311</v>
      </c>
      <c r="I21" s="34" t="s">
        <v>286</v>
      </c>
    </row>
    <row r="22" spans="1:10" ht="57" x14ac:dyDescent="0.45">
      <c r="A22" s="35">
        <v>2</v>
      </c>
      <c r="B22" s="35"/>
      <c r="C22" s="10"/>
      <c r="D22" s="10"/>
      <c r="E22" s="10" t="s">
        <v>223</v>
      </c>
      <c r="F22" s="10"/>
      <c r="G22" s="10" t="s">
        <v>333</v>
      </c>
      <c r="H22" s="46" t="s">
        <v>313</v>
      </c>
      <c r="I22" s="34" t="s">
        <v>222</v>
      </c>
    </row>
    <row r="23" spans="1:10" ht="57" x14ac:dyDescent="0.45">
      <c r="A23" s="35">
        <v>2</v>
      </c>
      <c r="B23" s="35"/>
      <c r="C23" s="10"/>
      <c r="D23" s="10"/>
      <c r="E23" s="10"/>
      <c r="F23" s="10"/>
      <c r="G23" s="10" t="s">
        <v>334</v>
      </c>
      <c r="H23" s="46" t="s">
        <v>315</v>
      </c>
      <c r="I23" s="34" t="s">
        <v>220</v>
      </c>
    </row>
    <row r="24" spans="1:10" ht="57" x14ac:dyDescent="0.45">
      <c r="A24" s="35">
        <v>2</v>
      </c>
      <c r="B24" s="35"/>
      <c r="C24" s="10"/>
      <c r="D24" s="10"/>
      <c r="E24" s="10"/>
      <c r="F24" s="10"/>
      <c r="G24" s="10" t="s">
        <v>336</v>
      </c>
      <c r="H24" s="46" t="s">
        <v>317</v>
      </c>
      <c r="I24" s="34" t="s">
        <v>286</v>
      </c>
    </row>
    <row r="25" spans="1:10" ht="57" x14ac:dyDescent="0.45">
      <c r="A25" s="35">
        <v>2</v>
      </c>
      <c r="B25" s="35"/>
      <c r="C25" s="10"/>
      <c r="D25" s="10"/>
      <c r="E25" s="10"/>
      <c r="F25" s="10"/>
      <c r="G25" s="10" t="s">
        <v>337</v>
      </c>
      <c r="H25" s="46" t="s">
        <v>319</v>
      </c>
      <c r="I25" s="34" t="s">
        <v>220</v>
      </c>
    </row>
    <row r="26" spans="1:10" ht="57" x14ac:dyDescent="0.45">
      <c r="A26" s="35">
        <v>2</v>
      </c>
      <c r="B26" s="35"/>
      <c r="C26" s="10"/>
      <c r="D26" s="10"/>
      <c r="E26" s="10"/>
      <c r="F26" s="10"/>
      <c r="G26" s="14" t="s">
        <v>338</v>
      </c>
      <c r="H26" s="46" t="s">
        <v>321</v>
      </c>
      <c r="I26" s="34" t="s">
        <v>218</v>
      </c>
    </row>
    <row r="27" spans="1:10" ht="57" x14ac:dyDescent="0.45">
      <c r="A27" s="35">
        <v>2</v>
      </c>
      <c r="B27" s="35"/>
      <c r="C27" s="10"/>
      <c r="D27" s="10"/>
      <c r="E27" s="10"/>
      <c r="F27" s="10"/>
      <c r="G27" s="10" t="s">
        <v>339</v>
      </c>
      <c r="H27" s="46" t="s">
        <v>323</v>
      </c>
      <c r="I27" s="34" t="s">
        <v>220</v>
      </c>
    </row>
    <row r="28" spans="1:10" ht="57" x14ac:dyDescent="0.45">
      <c r="A28" s="35">
        <v>2</v>
      </c>
      <c r="B28" s="35"/>
      <c r="C28" s="10"/>
      <c r="D28" s="10"/>
      <c r="E28" s="10"/>
      <c r="F28" s="10"/>
      <c r="G28" s="10" t="s">
        <v>340</v>
      </c>
      <c r="H28" s="46" t="s">
        <v>325</v>
      </c>
      <c r="I28" s="34" t="s">
        <v>222</v>
      </c>
    </row>
    <row r="29" spans="1:10" ht="42.75" x14ac:dyDescent="0.45">
      <c r="A29" s="35">
        <v>2</v>
      </c>
      <c r="B29" s="35"/>
      <c r="C29" s="10"/>
      <c r="D29" s="10"/>
      <c r="E29" s="10"/>
      <c r="F29" s="10"/>
      <c r="G29" s="10" t="s">
        <v>341</v>
      </c>
      <c r="H29" s="46" t="s">
        <v>327</v>
      </c>
      <c r="I29" s="34" t="s">
        <v>218</v>
      </c>
    </row>
    <row r="30" spans="1:10" ht="57" x14ac:dyDescent="0.45">
      <c r="A30" s="35">
        <v>2</v>
      </c>
      <c r="B30" s="35"/>
      <c r="C30" s="10"/>
      <c r="D30" s="10"/>
      <c r="E30" s="10"/>
      <c r="F30" s="10"/>
      <c r="G30" s="10" t="s">
        <v>342</v>
      </c>
      <c r="H30" s="46" t="s">
        <v>329</v>
      </c>
      <c r="I30" s="34" t="s">
        <v>291</v>
      </c>
    </row>
    <row r="31" spans="1:10" ht="28.5" x14ac:dyDescent="0.45">
      <c r="A31" s="35">
        <v>2</v>
      </c>
      <c r="B31" s="35"/>
      <c r="C31" s="10"/>
      <c r="D31" s="10"/>
      <c r="E31" s="10"/>
      <c r="F31" s="10"/>
      <c r="G31" s="10" t="s">
        <v>351</v>
      </c>
      <c r="H31" s="46"/>
      <c r="I31" s="34"/>
    </row>
    <row r="32" spans="1:10" ht="28.5" x14ac:dyDescent="0.45">
      <c r="A32" s="35">
        <v>2</v>
      </c>
      <c r="B32" s="35"/>
      <c r="C32" s="10"/>
      <c r="D32" s="10"/>
      <c r="E32" s="10"/>
      <c r="F32" s="10"/>
      <c r="G32" s="10" t="s">
        <v>353</v>
      </c>
      <c r="H32" s="46"/>
      <c r="I32" s="34"/>
    </row>
    <row r="33" spans="1:10" x14ac:dyDescent="0.45">
      <c r="A33" s="35">
        <v>2</v>
      </c>
      <c r="B33" s="35"/>
      <c r="C33" s="10"/>
      <c r="D33" s="10"/>
      <c r="E33" s="10"/>
      <c r="F33" s="10"/>
      <c r="G33" s="10" t="s">
        <v>354</v>
      </c>
      <c r="H33" s="46"/>
      <c r="I33" s="34"/>
    </row>
    <row r="34" spans="1:10" x14ac:dyDescent="0.45">
      <c r="A34" s="35">
        <v>2</v>
      </c>
      <c r="B34" s="35"/>
      <c r="C34" s="10"/>
      <c r="D34" s="10"/>
      <c r="E34" s="10"/>
      <c r="F34" s="10"/>
      <c r="G34" s="10" t="s">
        <v>356</v>
      </c>
      <c r="H34" s="46"/>
      <c r="I34" s="34"/>
    </row>
    <row r="35" spans="1:10" x14ac:dyDescent="0.45">
      <c r="A35" s="35">
        <v>3</v>
      </c>
      <c r="B35" s="35" t="s">
        <v>364</v>
      </c>
      <c r="C35" s="10" t="s">
        <v>224</v>
      </c>
      <c r="D35" s="10" t="s">
        <v>365</v>
      </c>
      <c r="E35" s="10"/>
      <c r="F35" s="10"/>
      <c r="G35" s="14"/>
      <c r="H35" s="36"/>
      <c r="I35" s="34"/>
      <c r="J35" t="s">
        <v>216</v>
      </c>
    </row>
    <row r="36" spans="1:10" ht="57" x14ac:dyDescent="0.45">
      <c r="A36" s="35">
        <v>3</v>
      </c>
      <c r="B36" s="35"/>
      <c r="C36" s="10"/>
      <c r="D36" s="10"/>
      <c r="E36" s="10" t="s">
        <v>217</v>
      </c>
      <c r="F36" s="10"/>
      <c r="G36" s="14" t="s">
        <v>330</v>
      </c>
      <c r="H36" s="36" t="s">
        <v>307</v>
      </c>
      <c r="I36" s="34" t="s">
        <v>222</v>
      </c>
    </row>
    <row r="37" spans="1:10" ht="85.5" x14ac:dyDescent="0.45">
      <c r="A37" s="35">
        <v>3</v>
      </c>
      <c r="B37" s="35"/>
      <c r="C37" s="10"/>
      <c r="D37" s="10"/>
      <c r="E37" s="10" t="s">
        <v>219</v>
      </c>
      <c r="F37" s="10"/>
      <c r="G37" s="14" t="s">
        <v>331</v>
      </c>
      <c r="H37" s="36" t="s">
        <v>309</v>
      </c>
      <c r="I37" s="5" t="s">
        <v>286</v>
      </c>
    </row>
    <row r="38" spans="1:10" ht="71.25" x14ac:dyDescent="0.45">
      <c r="A38" s="35">
        <v>3</v>
      </c>
      <c r="B38" s="35"/>
      <c r="C38" s="10"/>
      <c r="D38" s="10"/>
      <c r="E38" s="10" t="s">
        <v>221</v>
      </c>
      <c r="F38" s="10"/>
      <c r="G38" s="14" t="s">
        <v>332</v>
      </c>
      <c r="H38" s="36" t="s">
        <v>311</v>
      </c>
      <c r="I38" s="34" t="s">
        <v>286</v>
      </c>
    </row>
    <row r="39" spans="1:10" ht="57" x14ac:dyDescent="0.45">
      <c r="A39" s="35">
        <v>3</v>
      </c>
      <c r="B39" s="35"/>
      <c r="C39" s="10"/>
      <c r="D39" s="10"/>
      <c r="E39" s="10" t="s">
        <v>223</v>
      </c>
      <c r="F39" s="10"/>
      <c r="G39" s="14" t="s">
        <v>333</v>
      </c>
      <c r="H39" s="46" t="s">
        <v>313</v>
      </c>
      <c r="I39" s="34" t="s">
        <v>222</v>
      </c>
    </row>
    <row r="40" spans="1:10" ht="57" x14ac:dyDescent="0.45">
      <c r="A40" s="35">
        <v>3</v>
      </c>
      <c r="B40" s="35"/>
      <c r="C40" s="10"/>
      <c r="D40" s="10"/>
      <c r="E40" s="10"/>
      <c r="F40" s="10"/>
      <c r="G40" s="10" t="s">
        <v>334</v>
      </c>
      <c r="H40" s="46" t="s">
        <v>315</v>
      </c>
      <c r="I40" s="34" t="s">
        <v>220</v>
      </c>
    </row>
    <row r="41" spans="1:10" ht="57" x14ac:dyDescent="0.45">
      <c r="A41" s="35">
        <v>3</v>
      </c>
      <c r="B41" s="35"/>
      <c r="C41" s="10"/>
      <c r="D41" s="10"/>
      <c r="E41" s="10"/>
      <c r="F41" s="10"/>
      <c r="G41" s="10" t="s">
        <v>335</v>
      </c>
      <c r="H41" s="46" t="s">
        <v>317</v>
      </c>
      <c r="I41" s="34" t="s">
        <v>286</v>
      </c>
    </row>
    <row r="42" spans="1:10" ht="57" x14ac:dyDescent="0.45">
      <c r="A42" s="35">
        <v>3</v>
      </c>
      <c r="B42" s="35"/>
      <c r="C42" s="10"/>
      <c r="D42" s="10"/>
      <c r="E42" s="10"/>
      <c r="F42" s="10"/>
      <c r="G42" s="10" t="s">
        <v>336</v>
      </c>
      <c r="H42" s="46" t="s">
        <v>319</v>
      </c>
      <c r="I42" s="34" t="s">
        <v>220</v>
      </c>
    </row>
    <row r="43" spans="1:10" ht="57" x14ac:dyDescent="0.45">
      <c r="A43" s="35">
        <v>3</v>
      </c>
      <c r="B43" s="35"/>
      <c r="C43" s="10"/>
      <c r="D43" s="10"/>
      <c r="E43" s="10"/>
      <c r="F43" s="10"/>
      <c r="G43" s="10" t="s">
        <v>337</v>
      </c>
      <c r="H43" s="46" t="s">
        <v>321</v>
      </c>
      <c r="I43" s="34" t="s">
        <v>218</v>
      </c>
    </row>
    <row r="44" spans="1:10" ht="57" x14ac:dyDescent="0.45">
      <c r="A44" s="35">
        <v>3</v>
      </c>
      <c r="B44" s="35"/>
      <c r="C44" s="10"/>
      <c r="D44" s="10"/>
      <c r="E44" s="10"/>
      <c r="F44" s="10"/>
      <c r="G44" s="10" t="s">
        <v>338</v>
      </c>
      <c r="H44" s="46" t="s">
        <v>323</v>
      </c>
      <c r="I44" s="34" t="s">
        <v>220</v>
      </c>
    </row>
    <row r="45" spans="1:10" s="69" customFormat="1" ht="57" x14ac:dyDescent="0.45">
      <c r="A45" s="35">
        <v>3</v>
      </c>
      <c r="B45" s="35"/>
      <c r="C45" s="10"/>
      <c r="D45" s="10"/>
      <c r="E45" s="10"/>
      <c r="F45" s="10"/>
      <c r="G45" s="10" t="s">
        <v>339</v>
      </c>
      <c r="H45" s="46" t="s">
        <v>325</v>
      </c>
      <c r="I45" s="34" t="s">
        <v>222</v>
      </c>
      <c r="J45"/>
    </row>
    <row r="46" spans="1:10" ht="42.75" x14ac:dyDescent="0.45">
      <c r="A46" s="35">
        <v>3</v>
      </c>
      <c r="B46" s="35"/>
      <c r="C46" s="10"/>
      <c r="D46" s="10"/>
      <c r="E46" s="10"/>
      <c r="F46" s="10"/>
      <c r="G46" s="10" t="s">
        <v>341</v>
      </c>
      <c r="H46" s="46" t="s">
        <v>327</v>
      </c>
      <c r="I46" s="34" t="s">
        <v>218</v>
      </c>
    </row>
    <row r="47" spans="1:10" ht="57" x14ac:dyDescent="0.45">
      <c r="A47" s="35">
        <v>3</v>
      </c>
      <c r="B47" s="35"/>
      <c r="C47" s="10"/>
      <c r="D47" s="10"/>
      <c r="E47" s="10"/>
      <c r="F47" s="10"/>
      <c r="G47" s="10" t="s">
        <v>343</v>
      </c>
      <c r="H47" s="46" t="s">
        <v>329</v>
      </c>
      <c r="I47" s="34" t="s">
        <v>291</v>
      </c>
    </row>
    <row r="48" spans="1:10" ht="28.5" x14ac:dyDescent="0.45">
      <c r="A48" s="77"/>
      <c r="B48" s="77"/>
      <c r="C48" s="10"/>
      <c r="D48" s="10"/>
      <c r="E48" s="10"/>
      <c r="F48" s="10"/>
      <c r="G48" s="10" t="s">
        <v>344</v>
      </c>
      <c r="H48" s="46"/>
      <c r="I48" s="34"/>
    </row>
    <row r="49" spans="1:10" x14ac:dyDescent="0.45">
      <c r="A49" s="35">
        <v>3</v>
      </c>
      <c r="B49" s="35"/>
      <c r="C49" s="10"/>
      <c r="D49" s="10"/>
      <c r="E49" s="10"/>
      <c r="F49" s="10"/>
      <c r="G49" s="10" t="s">
        <v>345</v>
      </c>
      <c r="H49" s="46"/>
      <c r="I49" s="34"/>
    </row>
    <row r="50" spans="1:10" x14ac:dyDescent="0.45">
      <c r="A50" s="35">
        <v>3</v>
      </c>
      <c r="B50" s="35"/>
      <c r="C50" s="10"/>
      <c r="D50" s="10"/>
      <c r="E50" s="10"/>
      <c r="F50" s="10"/>
      <c r="G50" s="10" t="s">
        <v>346</v>
      </c>
      <c r="H50" s="46"/>
      <c r="I50" s="34"/>
    </row>
    <row r="51" spans="1:10" ht="28.5" x14ac:dyDescent="0.45">
      <c r="A51" s="35">
        <v>3</v>
      </c>
      <c r="B51" s="35"/>
      <c r="C51" s="10"/>
      <c r="D51" s="10"/>
      <c r="E51" s="10"/>
      <c r="F51" s="10"/>
      <c r="G51" s="10" t="s">
        <v>347</v>
      </c>
      <c r="H51" s="46"/>
      <c r="I51" s="34"/>
    </row>
    <row r="52" spans="1:10" ht="28.5" x14ac:dyDescent="0.45">
      <c r="A52" s="35">
        <v>3</v>
      </c>
      <c r="B52" s="35"/>
      <c r="C52" s="10"/>
      <c r="D52" s="10"/>
      <c r="E52" s="10"/>
      <c r="F52" s="10"/>
      <c r="G52" s="10" t="s">
        <v>348</v>
      </c>
      <c r="H52" s="46"/>
      <c r="I52" s="34"/>
    </row>
    <row r="53" spans="1:10" ht="28.5" x14ac:dyDescent="0.45">
      <c r="A53" s="35">
        <v>3</v>
      </c>
      <c r="B53" s="35"/>
      <c r="C53" s="10"/>
      <c r="D53" s="10"/>
      <c r="E53" s="10"/>
      <c r="F53" s="10"/>
      <c r="G53" s="10" t="s">
        <v>351</v>
      </c>
      <c r="H53" s="46"/>
      <c r="I53" s="34"/>
    </row>
    <row r="54" spans="1:10" ht="28.5" x14ac:dyDescent="0.45">
      <c r="A54" s="35">
        <v>3</v>
      </c>
      <c r="B54" s="35"/>
      <c r="C54" s="10"/>
      <c r="D54" s="10"/>
      <c r="E54" s="10"/>
      <c r="F54" s="10"/>
      <c r="G54" s="10" t="s">
        <v>352</v>
      </c>
      <c r="H54" s="46"/>
      <c r="I54" s="34"/>
    </row>
    <row r="55" spans="1:10" s="69" customFormat="1" ht="28.5" x14ac:dyDescent="0.45">
      <c r="A55" s="77"/>
      <c r="B55" s="77"/>
      <c r="C55" s="10"/>
      <c r="D55" s="10"/>
      <c r="E55" s="10"/>
      <c r="F55" s="10"/>
      <c r="G55" s="10" t="s">
        <v>353</v>
      </c>
      <c r="H55" s="46"/>
      <c r="I55" s="34"/>
      <c r="J55"/>
    </row>
    <row r="56" spans="1:10" x14ac:dyDescent="0.45">
      <c r="A56" s="77">
        <v>4</v>
      </c>
      <c r="B56" s="35" t="s">
        <v>366</v>
      </c>
      <c r="C56" s="10" t="s">
        <v>225</v>
      </c>
      <c r="D56" s="10" t="s">
        <v>226</v>
      </c>
      <c r="E56" s="10"/>
      <c r="F56" s="10"/>
      <c r="G56" s="10"/>
      <c r="H56" s="46"/>
      <c r="I56" s="34"/>
    </row>
    <row r="57" spans="1:10" ht="57" x14ac:dyDescent="0.45">
      <c r="A57" s="77"/>
      <c r="B57" s="77"/>
      <c r="C57" s="10"/>
      <c r="D57" s="10"/>
      <c r="E57" s="10" t="s">
        <v>217</v>
      </c>
      <c r="F57" s="10"/>
      <c r="G57" s="10" t="s">
        <v>330</v>
      </c>
      <c r="H57" s="46" t="s">
        <v>307</v>
      </c>
      <c r="I57" s="34" t="s">
        <v>222</v>
      </c>
    </row>
    <row r="58" spans="1:10" ht="85.5" x14ac:dyDescent="0.45">
      <c r="A58" s="77"/>
      <c r="B58" s="77"/>
      <c r="C58" s="10"/>
      <c r="D58" s="10"/>
      <c r="E58" s="10" t="s">
        <v>219</v>
      </c>
      <c r="F58" s="10"/>
      <c r="G58" s="10" t="s">
        <v>331</v>
      </c>
      <c r="H58" s="46" t="s">
        <v>309</v>
      </c>
      <c r="I58" s="34" t="s">
        <v>286</v>
      </c>
    </row>
    <row r="59" spans="1:10" ht="71.25" x14ac:dyDescent="0.45">
      <c r="A59" s="77"/>
      <c r="B59" s="77"/>
      <c r="C59" s="10"/>
      <c r="D59" s="10"/>
      <c r="E59" s="10" t="s">
        <v>221</v>
      </c>
      <c r="F59" s="10"/>
      <c r="G59" s="10" t="s">
        <v>332</v>
      </c>
      <c r="H59" s="46" t="s">
        <v>311</v>
      </c>
      <c r="I59" s="34" t="s">
        <v>286</v>
      </c>
    </row>
    <row r="60" spans="1:10" ht="57" x14ac:dyDescent="0.45">
      <c r="A60" s="77"/>
      <c r="B60" s="77"/>
      <c r="C60" s="10"/>
      <c r="D60" s="10"/>
      <c r="E60" s="10" t="s">
        <v>223</v>
      </c>
      <c r="F60" s="10"/>
      <c r="G60" s="10" t="s">
        <v>333</v>
      </c>
      <c r="H60" s="46" t="s">
        <v>313</v>
      </c>
      <c r="I60" s="34" t="s">
        <v>222</v>
      </c>
    </row>
    <row r="61" spans="1:10" ht="57" x14ac:dyDescent="0.45">
      <c r="A61" s="77"/>
      <c r="B61" s="77"/>
      <c r="C61" s="10"/>
      <c r="D61" s="10"/>
      <c r="E61" s="10"/>
      <c r="F61" s="10"/>
      <c r="G61" s="10" t="s">
        <v>336</v>
      </c>
      <c r="H61" s="46" t="s">
        <v>315</v>
      </c>
      <c r="I61" s="34" t="s">
        <v>220</v>
      </c>
    </row>
    <row r="62" spans="1:10" ht="57" x14ac:dyDescent="0.45">
      <c r="A62" s="77"/>
      <c r="B62" s="77"/>
      <c r="C62" s="10"/>
      <c r="D62" s="10"/>
      <c r="E62" s="10"/>
      <c r="F62" s="10"/>
      <c r="G62" s="10" t="s">
        <v>337</v>
      </c>
      <c r="H62" s="46" t="s">
        <v>317</v>
      </c>
      <c r="I62" s="34" t="s">
        <v>286</v>
      </c>
    </row>
    <row r="63" spans="1:10" ht="57" x14ac:dyDescent="0.45">
      <c r="A63" s="77"/>
      <c r="B63" s="77"/>
      <c r="C63" s="10"/>
      <c r="D63" s="10"/>
      <c r="E63" s="10"/>
      <c r="F63" s="10"/>
      <c r="G63" s="10" t="s">
        <v>338</v>
      </c>
      <c r="H63" s="46" t="s">
        <v>319</v>
      </c>
      <c r="I63" s="34" t="s">
        <v>220</v>
      </c>
    </row>
    <row r="64" spans="1:10" ht="57" x14ac:dyDescent="0.45">
      <c r="A64" s="77"/>
      <c r="B64" s="77"/>
      <c r="C64" s="10"/>
      <c r="D64" s="10"/>
      <c r="E64" s="10"/>
      <c r="F64" s="10"/>
      <c r="G64" s="10" t="s">
        <v>339</v>
      </c>
      <c r="H64" s="46" t="s">
        <v>321</v>
      </c>
      <c r="I64" s="34" t="s">
        <v>218</v>
      </c>
    </row>
    <row r="65" spans="1:9" ht="57" x14ac:dyDescent="0.45">
      <c r="A65" s="77"/>
      <c r="B65" s="77"/>
      <c r="C65" s="10"/>
      <c r="D65" s="10"/>
      <c r="E65" s="10"/>
      <c r="F65" s="10"/>
      <c r="G65" s="10" t="s">
        <v>340</v>
      </c>
      <c r="H65" s="46" t="s">
        <v>323</v>
      </c>
      <c r="I65" s="34" t="s">
        <v>220</v>
      </c>
    </row>
    <row r="66" spans="1:9" ht="57" x14ac:dyDescent="0.45">
      <c r="A66" s="77"/>
      <c r="B66" s="77"/>
      <c r="C66" s="10"/>
      <c r="D66" s="10"/>
      <c r="E66" s="10"/>
      <c r="F66" s="10"/>
      <c r="G66" s="10" t="s">
        <v>341</v>
      </c>
      <c r="H66" s="46" t="s">
        <v>325</v>
      </c>
      <c r="I66" s="34" t="s">
        <v>222</v>
      </c>
    </row>
    <row r="67" spans="1:9" ht="42.75" x14ac:dyDescent="0.45">
      <c r="A67" s="77"/>
      <c r="B67" s="77"/>
      <c r="C67" s="10"/>
      <c r="D67" s="10"/>
      <c r="E67" s="10"/>
      <c r="F67" s="10"/>
      <c r="G67" s="10" t="s">
        <v>342</v>
      </c>
      <c r="H67" s="46" t="s">
        <v>327</v>
      </c>
      <c r="I67" s="34" t="s">
        <v>218</v>
      </c>
    </row>
    <row r="68" spans="1:9" ht="57" x14ac:dyDescent="0.45">
      <c r="A68" s="77"/>
      <c r="B68" s="77"/>
      <c r="C68" s="10"/>
      <c r="D68" s="10"/>
      <c r="E68" s="10"/>
      <c r="F68" s="10"/>
      <c r="G68" s="10" t="s">
        <v>343</v>
      </c>
      <c r="H68" s="46" t="s">
        <v>329</v>
      </c>
      <c r="I68" s="34" t="s">
        <v>291</v>
      </c>
    </row>
    <row r="69" spans="1:9" x14ac:dyDescent="0.45">
      <c r="A69" s="77"/>
      <c r="B69" s="77"/>
      <c r="C69" s="10"/>
      <c r="D69" s="10"/>
      <c r="E69" s="10"/>
      <c r="F69" s="10"/>
      <c r="G69" s="10" t="s">
        <v>345</v>
      </c>
      <c r="H69" s="46"/>
      <c r="I69" s="34"/>
    </row>
    <row r="70" spans="1:9" ht="28.5" x14ac:dyDescent="0.45">
      <c r="A70" s="77"/>
      <c r="B70" s="77"/>
      <c r="C70" s="10"/>
      <c r="D70" s="10"/>
      <c r="E70" s="10"/>
      <c r="F70" s="10"/>
      <c r="G70" s="10" t="s">
        <v>348</v>
      </c>
      <c r="H70" s="46"/>
      <c r="I70" s="34"/>
    </row>
    <row r="71" spans="1:9" ht="28.5" x14ac:dyDescent="0.45">
      <c r="A71" s="77"/>
      <c r="B71" s="77"/>
      <c r="C71" s="10"/>
      <c r="D71" s="10"/>
      <c r="E71" s="10"/>
      <c r="F71" s="10"/>
      <c r="G71" s="10" t="s">
        <v>349</v>
      </c>
      <c r="H71" s="46"/>
      <c r="I71" s="34"/>
    </row>
    <row r="72" spans="1:9" ht="28.5" x14ac:dyDescent="0.45">
      <c r="A72" s="77"/>
      <c r="B72" s="77"/>
      <c r="C72" s="10"/>
      <c r="D72" s="10"/>
      <c r="E72" s="10"/>
      <c r="F72" s="10"/>
      <c r="G72" s="10" t="s">
        <v>351</v>
      </c>
      <c r="H72" s="46"/>
      <c r="I72" s="34"/>
    </row>
    <row r="73" spans="1:9" ht="28.5" x14ac:dyDescent="0.45">
      <c r="A73" s="77"/>
      <c r="B73" s="77"/>
      <c r="C73" s="10"/>
      <c r="D73" s="10"/>
      <c r="E73" s="10"/>
      <c r="F73" s="10"/>
      <c r="G73" s="10" t="s">
        <v>352</v>
      </c>
      <c r="H73" s="46"/>
      <c r="I73" s="34"/>
    </row>
    <row r="74" spans="1:9" ht="28.5" x14ac:dyDescent="0.45">
      <c r="A74" s="77"/>
      <c r="B74" s="77"/>
      <c r="C74" s="10"/>
      <c r="D74" s="10"/>
      <c r="E74" s="10"/>
      <c r="F74" s="10"/>
      <c r="G74" s="10" t="s">
        <v>353</v>
      </c>
      <c r="H74" s="46"/>
      <c r="I74" s="34"/>
    </row>
    <row r="75" spans="1:9" x14ac:dyDescent="0.45">
      <c r="A75" s="77"/>
      <c r="B75" s="77"/>
      <c r="C75" s="10"/>
      <c r="D75" s="10"/>
      <c r="E75" s="10"/>
      <c r="F75" s="10"/>
      <c r="G75" s="10" t="s">
        <v>354</v>
      </c>
      <c r="H75" s="46"/>
      <c r="I75" s="34"/>
    </row>
    <row r="76" spans="1:9" x14ac:dyDescent="0.45">
      <c r="A76" s="77"/>
      <c r="B76" s="77"/>
      <c r="C76" s="10"/>
      <c r="D76" s="10"/>
      <c r="E76" s="10"/>
      <c r="F76" s="10"/>
      <c r="G76" s="10" t="s">
        <v>356</v>
      </c>
      <c r="H76" s="46"/>
      <c r="I76" s="34"/>
    </row>
    <row r="77" spans="1:9" x14ac:dyDescent="0.45">
      <c r="A77" s="77">
        <v>5</v>
      </c>
      <c r="B77" s="35" t="s">
        <v>370</v>
      </c>
      <c r="C77" s="10" t="s">
        <v>226</v>
      </c>
      <c r="D77" s="10" t="s">
        <v>367</v>
      </c>
      <c r="E77" s="10"/>
      <c r="F77" s="10"/>
      <c r="G77" s="10"/>
      <c r="H77" s="46"/>
      <c r="I77" s="34"/>
    </row>
    <row r="78" spans="1:9" ht="57" x14ac:dyDescent="0.45">
      <c r="A78" s="77"/>
      <c r="B78" s="77"/>
      <c r="C78" s="10"/>
      <c r="D78" s="10"/>
      <c r="E78" s="10" t="s">
        <v>217</v>
      </c>
      <c r="F78" s="10"/>
      <c r="G78" s="10" t="s">
        <v>330</v>
      </c>
      <c r="H78" s="46" t="s">
        <v>307</v>
      </c>
      <c r="I78" s="34" t="s">
        <v>222</v>
      </c>
    </row>
    <row r="79" spans="1:9" ht="85.5" x14ac:dyDescent="0.45">
      <c r="A79" s="77"/>
      <c r="B79" s="77"/>
      <c r="C79" s="10"/>
      <c r="D79" s="10"/>
      <c r="E79" s="10" t="s">
        <v>219</v>
      </c>
      <c r="F79" s="10"/>
      <c r="G79" s="10" t="s">
        <v>331</v>
      </c>
      <c r="H79" s="46" t="s">
        <v>309</v>
      </c>
      <c r="I79" s="34" t="s">
        <v>286</v>
      </c>
    </row>
    <row r="80" spans="1:9" ht="71.25" x14ac:dyDescent="0.45">
      <c r="A80" s="77"/>
      <c r="B80" s="77"/>
      <c r="C80" s="10"/>
      <c r="D80" s="10"/>
      <c r="E80" s="10" t="s">
        <v>221</v>
      </c>
      <c r="F80" s="10"/>
      <c r="G80" s="10" t="s">
        <v>332</v>
      </c>
      <c r="H80" s="46" t="s">
        <v>311</v>
      </c>
      <c r="I80" s="34" t="s">
        <v>286</v>
      </c>
    </row>
    <row r="81" spans="1:9" ht="57" x14ac:dyDescent="0.45">
      <c r="A81" s="77"/>
      <c r="B81" s="77"/>
      <c r="C81" s="10"/>
      <c r="D81" s="10"/>
      <c r="E81" s="10" t="s">
        <v>223</v>
      </c>
      <c r="F81" s="10"/>
      <c r="G81" s="10" t="s">
        <v>333</v>
      </c>
      <c r="H81" s="46" t="s">
        <v>313</v>
      </c>
      <c r="I81" s="34" t="s">
        <v>222</v>
      </c>
    </row>
    <row r="82" spans="1:9" ht="57" x14ac:dyDescent="0.45">
      <c r="A82" s="77"/>
      <c r="B82" s="77"/>
      <c r="C82" s="10"/>
      <c r="D82" s="10"/>
      <c r="E82" s="10"/>
      <c r="F82" s="10"/>
      <c r="G82" s="10" t="s">
        <v>334</v>
      </c>
      <c r="H82" s="46" t="s">
        <v>315</v>
      </c>
      <c r="I82" s="34" t="s">
        <v>220</v>
      </c>
    </row>
    <row r="83" spans="1:9" ht="57" x14ac:dyDescent="0.45">
      <c r="A83" s="77"/>
      <c r="B83" s="77"/>
      <c r="C83" s="10"/>
      <c r="D83" s="10"/>
      <c r="E83" s="10"/>
      <c r="F83" s="10"/>
      <c r="G83" s="10" t="s">
        <v>335</v>
      </c>
      <c r="H83" s="46" t="s">
        <v>317</v>
      </c>
      <c r="I83" s="34" t="s">
        <v>286</v>
      </c>
    </row>
    <row r="84" spans="1:9" ht="57" x14ac:dyDescent="0.45">
      <c r="A84" s="77"/>
      <c r="B84" s="77"/>
      <c r="C84" s="10"/>
      <c r="D84" s="10"/>
      <c r="E84" s="10"/>
      <c r="F84" s="10"/>
      <c r="G84" s="10" t="s">
        <v>336</v>
      </c>
      <c r="H84" s="46" t="s">
        <v>319</v>
      </c>
      <c r="I84" s="34" t="s">
        <v>220</v>
      </c>
    </row>
    <row r="85" spans="1:9" ht="57" x14ac:dyDescent="0.45">
      <c r="A85" s="77"/>
      <c r="B85" s="77"/>
      <c r="C85" s="10"/>
      <c r="D85" s="10"/>
      <c r="E85" s="10"/>
      <c r="F85" s="10"/>
      <c r="G85" s="10" t="s">
        <v>337</v>
      </c>
      <c r="H85" s="46" t="s">
        <v>321</v>
      </c>
      <c r="I85" s="34" t="s">
        <v>218</v>
      </c>
    </row>
    <row r="86" spans="1:9" ht="57" x14ac:dyDescent="0.45">
      <c r="A86" s="77"/>
      <c r="B86" s="77"/>
      <c r="C86" s="10"/>
      <c r="D86" s="10"/>
      <c r="E86" s="10"/>
      <c r="F86" s="10"/>
      <c r="G86" s="10" t="s">
        <v>338</v>
      </c>
      <c r="H86" s="46" t="s">
        <v>323</v>
      </c>
      <c r="I86" s="34" t="s">
        <v>220</v>
      </c>
    </row>
    <row r="87" spans="1:9" ht="57" x14ac:dyDescent="0.45">
      <c r="A87" s="77"/>
      <c r="B87" s="77"/>
      <c r="C87" s="10"/>
      <c r="D87" s="10"/>
      <c r="E87" s="10"/>
      <c r="F87" s="10"/>
      <c r="G87" s="10" t="s">
        <v>339</v>
      </c>
      <c r="H87" s="46" t="s">
        <v>325</v>
      </c>
      <c r="I87" s="34" t="s">
        <v>222</v>
      </c>
    </row>
    <row r="88" spans="1:9" ht="42.75" x14ac:dyDescent="0.45">
      <c r="A88" s="77"/>
      <c r="B88" s="77"/>
      <c r="C88" s="10"/>
      <c r="D88" s="10"/>
      <c r="E88" s="10"/>
      <c r="F88" s="10"/>
      <c r="G88" s="10" t="s">
        <v>341</v>
      </c>
      <c r="H88" s="46" t="s">
        <v>327</v>
      </c>
      <c r="I88" s="34" t="s">
        <v>218</v>
      </c>
    </row>
    <row r="89" spans="1:9" ht="57" x14ac:dyDescent="0.45">
      <c r="A89" s="77"/>
      <c r="B89" s="77"/>
      <c r="C89" s="10"/>
      <c r="D89" s="10"/>
      <c r="E89" s="10"/>
      <c r="F89" s="10"/>
      <c r="G89" s="10" t="s">
        <v>343</v>
      </c>
      <c r="H89" s="46" t="s">
        <v>329</v>
      </c>
      <c r="I89" s="34" t="s">
        <v>291</v>
      </c>
    </row>
    <row r="90" spans="1:9" x14ac:dyDescent="0.45">
      <c r="A90" s="77"/>
      <c r="B90" s="77"/>
      <c r="C90" s="10"/>
      <c r="D90" s="10"/>
      <c r="E90" s="10"/>
      <c r="F90" s="10"/>
      <c r="G90" s="10" t="s">
        <v>345</v>
      </c>
      <c r="H90" s="46"/>
      <c r="I90" s="34"/>
    </row>
    <row r="91" spans="1:9" ht="28.5" x14ac:dyDescent="0.45">
      <c r="A91" s="77"/>
      <c r="B91" s="77"/>
      <c r="C91" s="10"/>
      <c r="D91" s="10"/>
      <c r="E91" s="10"/>
      <c r="F91" s="10"/>
      <c r="G91" s="10" t="s">
        <v>348</v>
      </c>
      <c r="H91" s="46"/>
      <c r="I91" s="34"/>
    </row>
    <row r="92" spans="1:9" ht="28.5" x14ac:dyDescent="0.45">
      <c r="A92" s="77"/>
      <c r="B92" s="77"/>
      <c r="C92" s="10"/>
      <c r="D92" s="10"/>
      <c r="E92" s="10"/>
      <c r="F92" s="10"/>
      <c r="G92" s="10" t="s">
        <v>351</v>
      </c>
      <c r="H92" s="46"/>
      <c r="I92" s="34"/>
    </row>
    <row r="93" spans="1:9" ht="28.5" x14ac:dyDescent="0.45">
      <c r="A93" s="77"/>
      <c r="B93" s="77"/>
      <c r="C93" s="10"/>
      <c r="D93" s="10"/>
      <c r="E93" s="10"/>
      <c r="F93" s="10"/>
      <c r="G93" s="10" t="s">
        <v>352</v>
      </c>
      <c r="H93" s="46"/>
      <c r="I93" s="34"/>
    </row>
    <row r="94" spans="1:9" ht="28.5" x14ac:dyDescent="0.45">
      <c r="A94" s="77"/>
      <c r="B94" s="77"/>
      <c r="C94" s="10"/>
      <c r="D94" s="10"/>
      <c r="E94" s="10"/>
      <c r="F94" s="10"/>
      <c r="G94" s="10" t="s">
        <v>353</v>
      </c>
      <c r="H94" s="46"/>
      <c r="I94" s="34"/>
    </row>
    <row r="95" spans="1:9" x14ac:dyDescent="0.45">
      <c r="A95" s="77"/>
      <c r="B95" s="77"/>
      <c r="C95" s="10"/>
      <c r="D95" s="10"/>
      <c r="E95" s="10"/>
      <c r="F95" s="10"/>
      <c r="G95" s="10" t="s">
        <v>354</v>
      </c>
      <c r="H95" s="46"/>
      <c r="I95" s="34"/>
    </row>
    <row r="96" spans="1:9" x14ac:dyDescent="0.45">
      <c r="A96" s="77"/>
      <c r="B96" s="77"/>
      <c r="C96" s="10"/>
      <c r="D96" s="10"/>
      <c r="E96" s="10"/>
      <c r="F96" s="10"/>
      <c r="G96" s="10" t="s">
        <v>356</v>
      </c>
      <c r="H96" s="46"/>
      <c r="I96" s="34"/>
    </row>
    <row r="97" spans="1:9" x14ac:dyDescent="0.45">
      <c r="A97" s="77">
        <v>6</v>
      </c>
      <c r="B97" s="35" t="s">
        <v>368</v>
      </c>
      <c r="C97" s="10" t="s">
        <v>367</v>
      </c>
      <c r="D97" s="10" t="s">
        <v>227</v>
      </c>
      <c r="E97" s="10"/>
      <c r="F97" s="10"/>
      <c r="G97" s="10"/>
      <c r="H97" s="46"/>
      <c r="I97" s="34"/>
    </row>
    <row r="98" spans="1:9" ht="57" x14ac:dyDescent="0.45">
      <c r="A98" s="77"/>
      <c r="B98" s="77"/>
      <c r="C98" s="10"/>
      <c r="D98" s="10"/>
      <c r="E98" s="10" t="s">
        <v>217</v>
      </c>
      <c r="F98" s="10"/>
      <c r="G98" s="10" t="s">
        <v>330</v>
      </c>
      <c r="H98" s="46" t="s">
        <v>307</v>
      </c>
      <c r="I98" s="34" t="s">
        <v>222</v>
      </c>
    </row>
    <row r="99" spans="1:9" ht="85.5" x14ac:dyDescent="0.45">
      <c r="A99" s="77"/>
      <c r="B99" s="77"/>
      <c r="C99" s="10"/>
      <c r="D99" s="10"/>
      <c r="E99" s="10" t="s">
        <v>219</v>
      </c>
      <c r="F99" s="10"/>
      <c r="G99" s="10" t="s">
        <v>331</v>
      </c>
      <c r="H99" s="46" t="s">
        <v>309</v>
      </c>
      <c r="I99" s="34" t="s">
        <v>286</v>
      </c>
    </row>
    <row r="100" spans="1:9" ht="71.25" x14ac:dyDescent="0.45">
      <c r="A100" s="77"/>
      <c r="B100" s="77"/>
      <c r="C100" s="10"/>
      <c r="D100" s="10"/>
      <c r="E100" s="10" t="s">
        <v>221</v>
      </c>
      <c r="F100" s="10"/>
      <c r="G100" s="10" t="s">
        <v>332</v>
      </c>
      <c r="H100" s="46" t="s">
        <v>311</v>
      </c>
      <c r="I100" s="34" t="s">
        <v>286</v>
      </c>
    </row>
    <row r="101" spans="1:9" ht="57" x14ac:dyDescent="0.45">
      <c r="A101" s="77"/>
      <c r="B101" s="77"/>
      <c r="C101" s="10"/>
      <c r="D101" s="10"/>
      <c r="E101" s="10" t="s">
        <v>223</v>
      </c>
      <c r="F101" s="10"/>
      <c r="G101" s="10" t="s">
        <v>333</v>
      </c>
      <c r="H101" s="46" t="s">
        <v>313</v>
      </c>
      <c r="I101" s="34" t="s">
        <v>222</v>
      </c>
    </row>
    <row r="102" spans="1:9" ht="57" x14ac:dyDescent="0.45">
      <c r="A102" s="77"/>
      <c r="B102" s="77"/>
      <c r="C102" s="10"/>
      <c r="D102" s="10"/>
      <c r="E102" s="10"/>
      <c r="F102" s="10"/>
      <c r="G102" s="10" t="s">
        <v>336</v>
      </c>
      <c r="H102" s="46" t="s">
        <v>315</v>
      </c>
      <c r="I102" s="34" t="s">
        <v>220</v>
      </c>
    </row>
    <row r="103" spans="1:9" ht="57" x14ac:dyDescent="0.45">
      <c r="A103" s="77"/>
      <c r="B103" s="77"/>
      <c r="C103" s="10"/>
      <c r="D103" s="10"/>
      <c r="E103" s="10"/>
      <c r="F103" s="10"/>
      <c r="G103" s="10" t="s">
        <v>337</v>
      </c>
      <c r="H103" s="46" t="s">
        <v>317</v>
      </c>
      <c r="I103" s="34" t="s">
        <v>286</v>
      </c>
    </row>
    <row r="104" spans="1:9" ht="57" x14ac:dyDescent="0.45">
      <c r="A104" s="77"/>
      <c r="B104" s="77"/>
      <c r="C104" s="10"/>
      <c r="D104" s="10"/>
      <c r="E104" s="10"/>
      <c r="F104" s="10"/>
      <c r="G104" s="10" t="s">
        <v>338</v>
      </c>
      <c r="H104" s="46" t="s">
        <v>319</v>
      </c>
      <c r="I104" s="34" t="s">
        <v>220</v>
      </c>
    </row>
    <row r="105" spans="1:9" ht="57" x14ac:dyDescent="0.45">
      <c r="A105" s="77"/>
      <c r="B105" s="77"/>
      <c r="C105" s="10"/>
      <c r="D105" s="10"/>
      <c r="E105" s="10"/>
      <c r="F105" s="10"/>
      <c r="G105" s="10" t="s">
        <v>339</v>
      </c>
      <c r="H105" s="46" t="s">
        <v>321</v>
      </c>
      <c r="I105" s="34" t="s">
        <v>218</v>
      </c>
    </row>
    <row r="106" spans="1:9" ht="57" x14ac:dyDescent="0.45">
      <c r="A106" s="77"/>
      <c r="B106" s="77"/>
      <c r="C106" s="10"/>
      <c r="D106" s="10"/>
      <c r="E106" s="10"/>
      <c r="F106" s="10"/>
      <c r="G106" s="10" t="s">
        <v>341</v>
      </c>
      <c r="H106" s="46" t="s">
        <v>323</v>
      </c>
      <c r="I106" s="34" t="s">
        <v>220</v>
      </c>
    </row>
    <row r="107" spans="1:9" ht="57" x14ac:dyDescent="0.45">
      <c r="A107" s="77"/>
      <c r="B107" s="77"/>
      <c r="C107" s="10"/>
      <c r="D107" s="10"/>
      <c r="E107" s="10"/>
      <c r="F107" s="10"/>
      <c r="G107" s="10" t="s">
        <v>342</v>
      </c>
      <c r="H107" s="46" t="s">
        <v>325</v>
      </c>
      <c r="I107" s="34" t="s">
        <v>222</v>
      </c>
    </row>
    <row r="108" spans="1:9" ht="42.75" x14ac:dyDescent="0.45">
      <c r="A108" s="77"/>
      <c r="B108" s="77"/>
      <c r="C108" s="10"/>
      <c r="D108" s="10"/>
      <c r="E108" s="10"/>
      <c r="F108" s="10"/>
      <c r="G108" s="10" t="s">
        <v>343</v>
      </c>
      <c r="H108" s="46" t="s">
        <v>327</v>
      </c>
      <c r="I108" s="34" t="s">
        <v>218</v>
      </c>
    </row>
    <row r="109" spans="1:9" ht="57" x14ac:dyDescent="0.45">
      <c r="A109" s="77"/>
      <c r="B109" s="77"/>
      <c r="C109" s="10"/>
      <c r="D109" s="10"/>
      <c r="E109" s="10"/>
      <c r="F109" s="10"/>
      <c r="G109" s="10" t="s">
        <v>348</v>
      </c>
      <c r="H109" s="46" t="s">
        <v>329</v>
      </c>
      <c r="I109" s="34" t="s">
        <v>291</v>
      </c>
    </row>
    <row r="110" spans="1:9" ht="28.5" x14ac:dyDescent="0.45">
      <c r="A110" s="77"/>
      <c r="B110" s="77"/>
      <c r="C110" s="10"/>
      <c r="D110" s="10"/>
      <c r="E110" s="10"/>
      <c r="F110" s="10"/>
      <c r="G110" s="10" t="s">
        <v>351</v>
      </c>
      <c r="H110" s="46"/>
      <c r="I110" s="34"/>
    </row>
    <row r="111" spans="1:9" ht="28.5" x14ac:dyDescent="0.45">
      <c r="A111" s="77"/>
      <c r="B111" s="77"/>
      <c r="C111" s="10"/>
      <c r="D111" s="10"/>
      <c r="E111" s="10"/>
      <c r="F111" s="10"/>
      <c r="G111" s="10" t="s">
        <v>353</v>
      </c>
      <c r="H111" s="46"/>
      <c r="I111" s="34"/>
    </row>
    <row r="112" spans="1:9" x14ac:dyDescent="0.45">
      <c r="A112" s="77"/>
      <c r="B112" s="77"/>
      <c r="C112" s="10"/>
      <c r="D112" s="10"/>
      <c r="E112" s="10"/>
      <c r="F112" s="10"/>
      <c r="G112" s="10" t="s">
        <v>354</v>
      </c>
      <c r="H112" s="46"/>
      <c r="I112" s="34"/>
    </row>
    <row r="113" spans="1:9" x14ac:dyDescent="0.45">
      <c r="A113" s="77"/>
      <c r="B113" s="77"/>
      <c r="C113" s="10"/>
      <c r="D113" s="10"/>
      <c r="E113" s="10"/>
      <c r="F113" s="10"/>
      <c r="G113" s="10" t="s">
        <v>356</v>
      </c>
      <c r="H113" s="46"/>
      <c r="I113" s="34"/>
    </row>
    <row r="129" spans="2:2" x14ac:dyDescent="0.45">
      <c r="B129" s="76"/>
    </row>
  </sheetData>
  <conditionalFormatting sqref="A2:J8 A9:G11 I9:J11 A12:J18 A19:G28 I19:J28 A29:J35 A36:G45 I36:J45 A46:J112 A113:F113 H113:J113">
    <cfRule type="expression" dxfId="16" priority="12">
      <formula>$B2&gt;0</formula>
    </cfRule>
  </conditionalFormatting>
  <conditionalFormatting sqref="B129">
    <cfRule type="expression" dxfId="15" priority="1">
      <formula>$B129&gt;0</formula>
    </cfRule>
  </conditionalFormatting>
  <conditionalFormatting sqref="G113">
    <cfRule type="expression" dxfId="14" priority="61">
      <formula>#REF!&gt;0</formula>
    </cfRule>
  </conditionalFormatting>
  <conditionalFormatting sqref="H9">
    <cfRule type="expression" dxfId="13" priority="9">
      <formula>$B9&gt;0</formula>
    </cfRule>
  </conditionalFormatting>
  <conditionalFormatting sqref="H10:H11">
    <cfRule type="expression" dxfId="12" priority="56">
      <formula>$B9&gt;0</formula>
    </cfRule>
  </conditionalFormatting>
  <conditionalFormatting sqref="H19:H25">
    <cfRule type="expression" dxfId="11" priority="6">
      <formula>$B19&gt;0</formula>
    </cfRule>
  </conditionalFormatting>
  <conditionalFormatting sqref="H26:H28">
    <cfRule type="expression" dxfId="10" priority="8">
      <formula>$B25&gt;0</formula>
    </cfRule>
  </conditionalFormatting>
  <conditionalFormatting sqref="H36:H42">
    <cfRule type="expression" dxfId="9" priority="3">
      <formula>$B36&gt;0</formula>
    </cfRule>
  </conditionalFormatting>
  <conditionalFormatting sqref="H43:H45">
    <cfRule type="expression" dxfId="8" priority="5">
      <formula>$B42&gt;0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600-000001000000}">
          <x14:formula1>
            <xm:f>'5.SB'!$D$3:$D$29</xm:f>
          </x14:formula1>
          <xm:sqref>G2:G113</xm:sqref>
        </x14:dataValidation>
        <x14:dataValidation type="list" allowBlank="1" showInputMessage="1" showErrorMessage="1" xr:uid="{00000000-0002-0000-0600-000000000000}">
          <x14:formula1>
            <xm:f>'4.CE2'!$E$2:$E$202</xm:f>
          </x14:formula1>
          <xm:sqref>H2:H113</xm:sqref>
        </x14:dataValidation>
        <x14:dataValidation type="list" allowBlank="1" showInputMessage="1" showErrorMessage="1" xr:uid="{00000000-0002-0000-0600-000002000000}">
          <x14:formula1>
            <xm:f>AUX!$A$2:$A$17</xm:f>
          </x14:formula1>
          <xm:sqref>E2:E113</xm:sqref>
        </x14:dataValidation>
        <x14:dataValidation type="list" allowBlank="1" showInputMessage="1" showErrorMessage="1" xr:uid="{00000000-0002-0000-0600-000003000000}">
          <x14:formula1>
            <xm:f>AUX!$B$2:$B$17</xm:f>
          </x14:formula1>
          <xm:sqref>I2:I113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40"/>
  <sheetViews>
    <sheetView topLeftCell="A15" zoomScale="90" zoomScaleNormal="90" workbookViewId="0">
      <selection activeCell="K10" sqref="K10"/>
    </sheetView>
  </sheetViews>
  <sheetFormatPr baseColWidth="10" defaultColWidth="11.46484375" defaultRowHeight="14.25" x14ac:dyDescent="0.45"/>
  <cols>
    <col min="1" max="1" width="2.46484375" customWidth="1"/>
    <col min="2" max="2" width="24.86328125" customWidth="1"/>
    <col min="3" max="3" width="11" customWidth="1"/>
    <col min="4" max="4" width="11.46484375" customWidth="1"/>
    <col min="5" max="5" width="9" customWidth="1"/>
    <col min="6" max="6" width="15.53125" customWidth="1"/>
    <col min="7" max="7" width="15.46484375" customWidth="1"/>
    <col min="8" max="8" width="26" customWidth="1"/>
    <col min="9" max="9" width="34.53125" customWidth="1"/>
    <col min="10" max="10" width="50.46484375" customWidth="1"/>
    <col min="11" max="11" width="43.46484375" customWidth="1"/>
    <col min="12" max="12" width="24.6640625" customWidth="1"/>
    <col min="13" max="13" width="21.86328125" customWidth="1"/>
  </cols>
  <sheetData>
    <row r="1" spans="1:13" ht="48" customHeight="1" x14ac:dyDescent="0.45">
      <c r="A1" s="19" t="s">
        <v>228</v>
      </c>
      <c r="B1" s="19" t="s">
        <v>205</v>
      </c>
      <c r="C1" s="19" t="s">
        <v>229</v>
      </c>
      <c r="D1" s="19" t="s">
        <v>230</v>
      </c>
      <c r="E1" s="19" t="s">
        <v>204</v>
      </c>
      <c r="F1" s="20" t="s">
        <v>231</v>
      </c>
      <c r="G1" s="19" t="s">
        <v>208</v>
      </c>
      <c r="H1" s="19" t="s">
        <v>232</v>
      </c>
      <c r="I1" s="19" t="s">
        <v>209</v>
      </c>
      <c r="J1" s="19" t="s">
        <v>210</v>
      </c>
      <c r="K1" s="19" t="s">
        <v>233</v>
      </c>
      <c r="L1" s="19" t="s">
        <v>212</v>
      </c>
      <c r="M1" s="19" t="s">
        <v>234</v>
      </c>
    </row>
    <row r="2" spans="1:13" x14ac:dyDescent="0.45">
      <c r="A2" s="35">
        <v>1</v>
      </c>
      <c r="B2" s="35" t="s">
        <v>371</v>
      </c>
      <c r="C2" s="31" t="s">
        <v>235</v>
      </c>
      <c r="D2" s="31" t="s">
        <v>215</v>
      </c>
      <c r="E2" s="31" t="s">
        <v>236</v>
      </c>
      <c r="F2" s="31"/>
      <c r="G2" s="10"/>
      <c r="H2" s="10"/>
      <c r="I2" s="10"/>
      <c r="J2" s="10"/>
      <c r="K2" s="33"/>
      <c r="L2" s="34"/>
      <c r="M2" t="s">
        <v>216</v>
      </c>
    </row>
    <row r="3" spans="1:13" ht="85.5" x14ac:dyDescent="0.45">
      <c r="A3" s="35">
        <v>1</v>
      </c>
      <c r="B3" s="35"/>
      <c r="C3" s="10"/>
      <c r="D3" s="10"/>
      <c r="E3" s="10"/>
      <c r="F3" s="10"/>
      <c r="G3" s="10" t="s">
        <v>217</v>
      </c>
      <c r="H3" s="10" t="s">
        <v>247</v>
      </c>
      <c r="I3" s="10"/>
      <c r="J3" s="14" t="s">
        <v>330</v>
      </c>
      <c r="K3" s="36" t="s">
        <v>309</v>
      </c>
      <c r="L3" s="34" t="s">
        <v>222</v>
      </c>
    </row>
    <row r="4" spans="1:13" ht="71.25" x14ac:dyDescent="0.45">
      <c r="A4" s="35">
        <v>1</v>
      </c>
      <c r="B4" s="35"/>
      <c r="C4" s="10"/>
      <c r="D4" s="10"/>
      <c r="E4" s="10"/>
      <c r="F4" s="10"/>
      <c r="G4" s="10" t="s">
        <v>223</v>
      </c>
      <c r="H4" s="10" t="s">
        <v>372</v>
      </c>
      <c r="I4" s="10"/>
      <c r="J4" s="14" t="s">
        <v>331</v>
      </c>
      <c r="K4" s="36" t="s">
        <v>311</v>
      </c>
      <c r="L4" s="5" t="s">
        <v>239</v>
      </c>
    </row>
    <row r="5" spans="1:13" ht="57" x14ac:dyDescent="0.45">
      <c r="A5" s="35">
        <v>1</v>
      </c>
      <c r="B5" s="35"/>
      <c r="C5" s="10"/>
      <c r="D5" s="10"/>
      <c r="E5" s="10"/>
      <c r="F5" s="10"/>
      <c r="G5" s="10" t="s">
        <v>219</v>
      </c>
      <c r="H5" s="10"/>
      <c r="I5" s="10"/>
      <c r="J5" s="14" t="s">
        <v>332</v>
      </c>
      <c r="K5" s="36" t="s">
        <v>313</v>
      </c>
      <c r="L5" s="34" t="s">
        <v>286</v>
      </c>
    </row>
    <row r="6" spans="1:13" ht="71.25" x14ac:dyDescent="0.45">
      <c r="A6" s="35">
        <v>1</v>
      </c>
      <c r="B6" s="35"/>
      <c r="C6" s="10"/>
      <c r="D6" s="10"/>
      <c r="E6" s="10"/>
      <c r="F6" s="10"/>
      <c r="G6" s="10"/>
      <c r="H6" s="10"/>
      <c r="I6" s="10"/>
      <c r="J6" s="10" t="s">
        <v>336</v>
      </c>
      <c r="K6" s="33" t="s">
        <v>315</v>
      </c>
      <c r="L6" s="34" t="s">
        <v>220</v>
      </c>
    </row>
    <row r="7" spans="1:13" ht="33.75" customHeight="1" x14ac:dyDescent="0.45">
      <c r="A7" s="35">
        <v>1</v>
      </c>
      <c r="B7" s="35"/>
      <c r="C7" s="10"/>
      <c r="D7" s="10"/>
      <c r="E7" s="10"/>
      <c r="F7" s="10"/>
      <c r="G7" s="10"/>
      <c r="H7" s="10"/>
      <c r="I7" s="10"/>
      <c r="J7" s="10" t="s">
        <v>337</v>
      </c>
      <c r="K7" s="33"/>
      <c r="L7" s="34"/>
    </row>
    <row r="8" spans="1:13" ht="28.5" x14ac:dyDescent="0.45">
      <c r="A8" s="35">
        <v>1</v>
      </c>
      <c r="B8" s="35"/>
      <c r="C8" s="10"/>
      <c r="D8" s="10"/>
      <c r="E8" s="10"/>
      <c r="F8" s="10"/>
      <c r="G8" s="10"/>
      <c r="H8" s="10"/>
      <c r="I8" s="10"/>
      <c r="J8" s="10" t="s">
        <v>338</v>
      </c>
      <c r="K8" s="33"/>
      <c r="L8" s="34"/>
    </row>
    <row r="9" spans="1:13" ht="42.75" x14ac:dyDescent="0.45">
      <c r="A9" s="35">
        <v>1</v>
      </c>
      <c r="B9" s="35"/>
      <c r="C9" s="10"/>
      <c r="D9" s="10"/>
      <c r="E9" s="10"/>
      <c r="F9" s="10"/>
      <c r="G9" s="10"/>
      <c r="H9" s="10"/>
      <c r="I9" s="10"/>
      <c r="J9" s="10" t="s">
        <v>341</v>
      </c>
      <c r="K9" s="33"/>
      <c r="L9" s="34"/>
    </row>
    <row r="10" spans="1:13" ht="28.5" x14ac:dyDescent="0.45">
      <c r="A10" s="35">
        <v>1</v>
      </c>
      <c r="B10" s="35"/>
      <c r="C10" s="10"/>
      <c r="D10" s="10"/>
      <c r="E10" s="10"/>
      <c r="F10" s="10"/>
      <c r="G10" s="10"/>
      <c r="H10" s="10"/>
      <c r="I10" s="10"/>
      <c r="J10" s="10" t="s">
        <v>353</v>
      </c>
      <c r="K10" s="33"/>
      <c r="L10" s="34"/>
    </row>
    <row r="11" spans="1:13" x14ac:dyDescent="0.45">
      <c r="A11" s="35">
        <v>1</v>
      </c>
      <c r="B11" s="35"/>
      <c r="C11" s="10"/>
      <c r="D11" s="10"/>
      <c r="E11" s="10"/>
      <c r="F11" s="10"/>
      <c r="G11" s="10"/>
      <c r="H11" s="10"/>
      <c r="I11" s="10"/>
      <c r="J11" s="10" t="s">
        <v>354</v>
      </c>
      <c r="K11" s="33"/>
      <c r="L11" s="34"/>
    </row>
    <row r="12" spans="1:13" x14ac:dyDescent="0.45">
      <c r="A12" s="35">
        <v>1</v>
      </c>
      <c r="B12" s="35"/>
      <c r="C12" s="10"/>
      <c r="D12" s="10"/>
      <c r="E12" s="10"/>
      <c r="F12" s="10"/>
      <c r="G12" s="10"/>
      <c r="H12" s="10"/>
      <c r="I12" s="10"/>
      <c r="J12" s="10"/>
      <c r="K12" s="33"/>
      <c r="L12" s="34"/>
    </row>
    <row r="13" spans="1:13" x14ac:dyDescent="0.45">
      <c r="A13" s="35">
        <v>2</v>
      </c>
      <c r="B13" s="35" t="s">
        <v>373</v>
      </c>
      <c r="C13" s="10" t="s">
        <v>375</v>
      </c>
      <c r="D13" s="10" t="s">
        <v>225</v>
      </c>
      <c r="E13" s="10" t="s">
        <v>374</v>
      </c>
      <c r="F13" s="10"/>
      <c r="G13" s="10"/>
      <c r="H13" s="10"/>
      <c r="I13" s="10"/>
      <c r="J13" s="14"/>
      <c r="K13" s="36"/>
      <c r="L13" s="34"/>
      <c r="M13" t="s">
        <v>216</v>
      </c>
    </row>
    <row r="14" spans="1:13" ht="85.5" x14ac:dyDescent="0.45">
      <c r="A14" s="35">
        <v>2</v>
      </c>
      <c r="B14" s="35"/>
      <c r="C14" s="10"/>
      <c r="D14" s="10"/>
      <c r="E14" s="10"/>
      <c r="F14" s="10"/>
      <c r="G14" s="10" t="s">
        <v>217</v>
      </c>
      <c r="H14" s="10" t="s">
        <v>237</v>
      </c>
      <c r="I14" s="10"/>
      <c r="J14" s="14" t="s">
        <v>330</v>
      </c>
      <c r="K14" s="36" t="s">
        <v>309</v>
      </c>
      <c r="L14" s="34" t="s">
        <v>222</v>
      </c>
    </row>
    <row r="15" spans="1:13" ht="57" x14ac:dyDescent="0.45">
      <c r="A15" s="35">
        <v>2</v>
      </c>
      <c r="B15" s="35"/>
      <c r="C15" s="10"/>
      <c r="D15" s="10"/>
      <c r="E15" s="10"/>
      <c r="F15" s="10"/>
      <c r="G15" s="10" t="s">
        <v>288</v>
      </c>
      <c r="H15" s="10" t="s">
        <v>240</v>
      </c>
      <c r="I15" s="10"/>
      <c r="J15" s="14" t="s">
        <v>331</v>
      </c>
      <c r="K15" s="36" t="s">
        <v>313</v>
      </c>
      <c r="L15" s="5" t="s">
        <v>239</v>
      </c>
    </row>
    <row r="16" spans="1:13" ht="71.25" x14ac:dyDescent="0.45">
      <c r="A16" s="35">
        <v>2</v>
      </c>
      <c r="B16" s="35"/>
      <c r="C16" s="10"/>
      <c r="D16" s="10"/>
      <c r="E16" s="10"/>
      <c r="F16" s="10"/>
      <c r="G16" s="10" t="s">
        <v>219</v>
      </c>
      <c r="H16" s="10" t="s">
        <v>376</v>
      </c>
      <c r="I16" s="10"/>
      <c r="J16" s="14" t="s">
        <v>332</v>
      </c>
      <c r="K16" s="36" t="s">
        <v>317</v>
      </c>
      <c r="L16" s="34" t="s">
        <v>286</v>
      </c>
    </row>
    <row r="17" spans="1:13" ht="42.75" x14ac:dyDescent="0.45">
      <c r="A17" s="35">
        <v>2</v>
      </c>
      <c r="B17" s="35"/>
      <c r="C17" s="10"/>
      <c r="D17" s="10"/>
      <c r="E17" s="10"/>
      <c r="F17" s="10"/>
      <c r="G17" s="10" t="s">
        <v>223</v>
      </c>
      <c r="H17" s="10" t="s">
        <v>377</v>
      </c>
      <c r="I17" s="10"/>
      <c r="J17" s="10" t="s">
        <v>334</v>
      </c>
      <c r="K17" s="33"/>
      <c r="L17" s="34" t="s">
        <v>220</v>
      </c>
    </row>
    <row r="18" spans="1:13" ht="42.75" x14ac:dyDescent="0.45">
      <c r="A18" s="35">
        <v>2</v>
      </c>
      <c r="B18" s="35"/>
      <c r="C18" s="10"/>
      <c r="D18" s="10"/>
      <c r="E18" s="10"/>
      <c r="F18" s="10"/>
      <c r="G18" s="10"/>
      <c r="H18" s="10"/>
      <c r="I18" s="10"/>
      <c r="J18" s="10" t="s">
        <v>336</v>
      </c>
      <c r="K18" s="33"/>
      <c r="L18" s="34"/>
    </row>
    <row r="19" spans="1:13" ht="28.5" x14ac:dyDescent="0.45">
      <c r="A19" s="35">
        <v>2</v>
      </c>
      <c r="B19" s="35"/>
      <c r="C19" s="10"/>
      <c r="D19" s="10"/>
      <c r="E19" s="10"/>
      <c r="F19" s="10"/>
      <c r="G19" s="10"/>
      <c r="H19" s="10"/>
      <c r="I19" s="10"/>
      <c r="J19" s="10" t="s">
        <v>337</v>
      </c>
      <c r="K19" s="33"/>
      <c r="L19" s="34"/>
    </row>
    <row r="20" spans="1:13" ht="28.5" x14ac:dyDescent="0.45">
      <c r="A20" s="35">
        <v>2</v>
      </c>
      <c r="B20" s="35"/>
      <c r="C20" s="10"/>
      <c r="D20" s="10"/>
      <c r="E20" s="10"/>
      <c r="F20" s="10"/>
      <c r="G20" s="10"/>
      <c r="H20" s="10"/>
      <c r="I20" s="10"/>
      <c r="J20" s="10" t="s">
        <v>338</v>
      </c>
      <c r="K20" s="33"/>
      <c r="L20" s="34"/>
    </row>
    <row r="21" spans="1:13" ht="42.75" x14ac:dyDescent="0.45">
      <c r="A21" s="35">
        <v>2</v>
      </c>
      <c r="B21" s="35"/>
      <c r="C21" s="10"/>
      <c r="D21" s="10"/>
      <c r="E21" s="10"/>
      <c r="F21" s="10"/>
      <c r="G21" s="10"/>
      <c r="H21" s="10"/>
      <c r="I21" s="10"/>
      <c r="J21" s="10" t="s">
        <v>341</v>
      </c>
      <c r="K21" s="33"/>
      <c r="L21" s="34"/>
    </row>
    <row r="22" spans="1:13" ht="28.5" x14ac:dyDescent="0.45">
      <c r="A22" s="77"/>
      <c r="B22" s="77"/>
      <c r="C22" s="10"/>
      <c r="D22" s="10"/>
      <c r="E22" s="10"/>
      <c r="F22" s="10"/>
      <c r="G22" s="10"/>
      <c r="H22" s="10"/>
      <c r="I22" s="10"/>
      <c r="J22" s="10" t="s">
        <v>351</v>
      </c>
      <c r="K22" s="33"/>
      <c r="L22" s="34"/>
    </row>
    <row r="23" spans="1:13" ht="28.5" x14ac:dyDescent="0.45">
      <c r="A23" s="77"/>
      <c r="B23" s="77"/>
      <c r="C23" s="10"/>
      <c r="D23" s="10"/>
      <c r="E23" s="10"/>
      <c r="F23" s="10"/>
      <c r="G23" s="10"/>
      <c r="H23" s="10"/>
      <c r="I23" s="10"/>
      <c r="J23" s="10" t="s">
        <v>353</v>
      </c>
      <c r="K23" s="33"/>
      <c r="L23" s="34"/>
    </row>
    <row r="24" spans="1:13" x14ac:dyDescent="0.45">
      <c r="A24" s="35">
        <v>2</v>
      </c>
      <c r="B24" s="35"/>
      <c r="C24" s="10"/>
      <c r="D24" s="10"/>
      <c r="E24" s="10"/>
      <c r="F24" s="10"/>
      <c r="G24" s="10"/>
      <c r="H24" s="10"/>
      <c r="I24" s="10"/>
      <c r="J24" s="10" t="s">
        <v>354</v>
      </c>
      <c r="K24" s="33"/>
      <c r="L24" s="34"/>
    </row>
    <row r="25" spans="1:13" x14ac:dyDescent="0.45">
      <c r="A25" s="35">
        <v>3</v>
      </c>
      <c r="B25" s="35" t="s">
        <v>369</v>
      </c>
      <c r="C25" s="10" t="s">
        <v>375</v>
      </c>
      <c r="D25" s="10" t="s">
        <v>227</v>
      </c>
      <c r="E25" s="10" t="s">
        <v>378</v>
      </c>
      <c r="F25" s="10"/>
      <c r="G25" s="10"/>
      <c r="H25" s="10"/>
      <c r="I25" s="10"/>
      <c r="J25" s="14"/>
      <c r="K25" s="36"/>
      <c r="L25" s="34"/>
      <c r="M25" t="s">
        <v>216</v>
      </c>
    </row>
    <row r="26" spans="1:13" ht="57" x14ac:dyDescent="0.45">
      <c r="A26" s="35">
        <v>3</v>
      </c>
      <c r="B26" s="35"/>
      <c r="C26" s="10"/>
      <c r="D26" s="10"/>
      <c r="E26" s="10"/>
      <c r="F26" s="10"/>
      <c r="G26" s="10" t="s">
        <v>217</v>
      </c>
      <c r="H26" s="10" t="s">
        <v>237</v>
      </c>
      <c r="I26" s="10"/>
      <c r="J26" s="14" t="s">
        <v>330</v>
      </c>
      <c r="K26" s="36" t="s">
        <v>319</v>
      </c>
      <c r="L26" s="34" t="s">
        <v>222</v>
      </c>
    </row>
    <row r="27" spans="1:13" ht="71.25" x14ac:dyDescent="0.45">
      <c r="A27" s="35">
        <v>3</v>
      </c>
      <c r="B27" s="35"/>
      <c r="C27" s="10"/>
      <c r="D27" s="10"/>
      <c r="E27" s="10"/>
      <c r="F27" s="10"/>
      <c r="G27" s="10" t="s">
        <v>223</v>
      </c>
      <c r="H27" s="10" t="s">
        <v>240</v>
      </c>
      <c r="I27" s="10"/>
      <c r="J27" s="14" t="s">
        <v>331</v>
      </c>
      <c r="K27" s="36" t="s">
        <v>321</v>
      </c>
      <c r="L27" s="5" t="s">
        <v>239</v>
      </c>
    </row>
    <row r="28" spans="1:13" ht="57" x14ac:dyDescent="0.45">
      <c r="A28" s="35">
        <v>3</v>
      </c>
      <c r="B28" s="35"/>
      <c r="C28" s="10"/>
      <c r="D28" s="10"/>
      <c r="E28" s="10"/>
      <c r="F28" s="10"/>
      <c r="G28" s="10" t="s">
        <v>221</v>
      </c>
      <c r="H28" s="10" t="s">
        <v>377</v>
      </c>
      <c r="I28" s="10"/>
      <c r="J28" s="14" t="s">
        <v>332</v>
      </c>
      <c r="K28" s="36" t="s">
        <v>323</v>
      </c>
      <c r="L28" s="34" t="s">
        <v>286</v>
      </c>
    </row>
    <row r="29" spans="1:13" ht="71.25" x14ac:dyDescent="0.45">
      <c r="A29" s="35">
        <v>3</v>
      </c>
      <c r="B29" s="35"/>
      <c r="C29" s="10"/>
      <c r="D29" s="10"/>
      <c r="E29" s="10"/>
      <c r="F29" s="10"/>
      <c r="G29" s="10"/>
      <c r="H29" s="10" t="s">
        <v>379</v>
      </c>
      <c r="I29" s="10"/>
      <c r="J29" s="10" t="s">
        <v>333</v>
      </c>
      <c r="K29" s="33" t="s">
        <v>325</v>
      </c>
      <c r="L29" s="34" t="s">
        <v>220</v>
      </c>
    </row>
    <row r="30" spans="1:13" ht="42.75" x14ac:dyDescent="0.45">
      <c r="A30" s="35">
        <v>3</v>
      </c>
      <c r="B30" s="35"/>
      <c r="C30" s="10"/>
      <c r="D30" s="10"/>
      <c r="E30" s="10"/>
      <c r="F30" s="10"/>
      <c r="G30" s="10"/>
      <c r="H30" s="10"/>
      <c r="I30" s="10"/>
      <c r="J30" s="10" t="s">
        <v>338</v>
      </c>
      <c r="K30" s="33" t="s">
        <v>327</v>
      </c>
      <c r="L30" s="34"/>
    </row>
    <row r="31" spans="1:13" ht="57" x14ac:dyDescent="0.45">
      <c r="A31" s="35">
        <v>3</v>
      </c>
      <c r="B31" s="35"/>
      <c r="C31" s="10"/>
      <c r="D31" s="10"/>
      <c r="E31" s="10"/>
      <c r="F31" s="10"/>
      <c r="G31" s="10"/>
      <c r="H31" s="10"/>
      <c r="I31" s="10"/>
      <c r="J31" s="10" t="s">
        <v>339</v>
      </c>
      <c r="K31" s="33" t="s">
        <v>329</v>
      </c>
      <c r="L31" s="34"/>
    </row>
    <row r="32" spans="1:13" ht="42.75" x14ac:dyDescent="0.45">
      <c r="A32" s="35">
        <v>3</v>
      </c>
      <c r="B32" s="35"/>
      <c r="C32" s="10"/>
      <c r="D32" s="10"/>
      <c r="E32" s="10"/>
      <c r="F32" s="10"/>
      <c r="G32" s="10"/>
      <c r="H32" s="10"/>
      <c r="I32" s="10"/>
      <c r="J32" s="10" t="s">
        <v>340</v>
      </c>
      <c r="K32" s="33"/>
      <c r="L32" s="34"/>
    </row>
    <row r="33" spans="1:12" ht="42.75" x14ac:dyDescent="0.45">
      <c r="A33" s="35">
        <v>3</v>
      </c>
      <c r="B33" s="35"/>
      <c r="C33" s="10"/>
      <c r="D33" s="10"/>
      <c r="E33" s="10"/>
      <c r="F33" s="10"/>
      <c r="G33" s="10"/>
      <c r="H33" s="10"/>
      <c r="I33" s="10"/>
      <c r="J33" s="10" t="s">
        <v>341</v>
      </c>
      <c r="K33" s="33"/>
      <c r="L33" s="34"/>
    </row>
    <row r="34" spans="1:12" ht="28.5" x14ac:dyDescent="0.45">
      <c r="A34" s="35">
        <v>3</v>
      </c>
      <c r="B34" s="35"/>
      <c r="C34" s="10"/>
      <c r="D34" s="10"/>
      <c r="E34" s="10"/>
      <c r="F34" s="10"/>
      <c r="G34" s="10"/>
      <c r="H34" s="10"/>
      <c r="I34" s="10"/>
      <c r="J34" s="10" t="s">
        <v>342</v>
      </c>
      <c r="K34" s="33"/>
      <c r="L34" s="34"/>
    </row>
    <row r="35" spans="1:12" ht="28.5" x14ac:dyDescent="0.45">
      <c r="A35" s="77"/>
      <c r="B35" s="77"/>
      <c r="C35" s="10"/>
      <c r="D35" s="10"/>
      <c r="E35" s="10"/>
      <c r="F35" s="10"/>
      <c r="G35" s="10"/>
      <c r="H35" s="10"/>
      <c r="I35" s="10"/>
      <c r="J35" s="10" t="s">
        <v>343</v>
      </c>
      <c r="K35" s="33"/>
      <c r="L35" s="34"/>
    </row>
    <row r="36" spans="1:12" x14ac:dyDescent="0.45">
      <c r="A36" s="77"/>
      <c r="B36" s="77"/>
      <c r="C36" s="10"/>
      <c r="D36" s="10"/>
      <c r="E36" s="10"/>
      <c r="F36" s="10"/>
      <c r="G36" s="10"/>
      <c r="H36" s="10"/>
      <c r="I36" s="10"/>
      <c r="J36" s="10" t="s">
        <v>345</v>
      </c>
      <c r="K36" s="33"/>
      <c r="L36" s="34"/>
    </row>
    <row r="37" spans="1:12" x14ac:dyDescent="0.45">
      <c r="A37" s="77"/>
      <c r="B37" s="77"/>
      <c r="C37" s="10"/>
      <c r="D37" s="10"/>
      <c r="E37" s="10"/>
      <c r="F37" s="10"/>
      <c r="G37" s="10"/>
      <c r="H37" s="10"/>
      <c r="I37" s="10"/>
      <c r="J37" s="10" t="s">
        <v>346</v>
      </c>
      <c r="K37" s="33"/>
      <c r="L37" s="34"/>
    </row>
    <row r="38" spans="1:12" ht="28.5" x14ac:dyDescent="0.45">
      <c r="A38" s="77"/>
      <c r="B38" s="77"/>
      <c r="C38" s="10"/>
      <c r="D38" s="10"/>
      <c r="E38" s="10"/>
      <c r="F38" s="10"/>
      <c r="G38" s="10"/>
      <c r="H38" s="10"/>
      <c r="I38" s="10"/>
      <c r="J38" s="10" t="s">
        <v>351</v>
      </c>
      <c r="K38" s="33"/>
      <c r="L38" s="34"/>
    </row>
    <row r="39" spans="1:12" ht="28.5" x14ac:dyDescent="0.45">
      <c r="A39" s="77"/>
      <c r="B39" s="77"/>
      <c r="C39" s="10"/>
      <c r="D39" s="10"/>
      <c r="E39" s="10"/>
      <c r="F39" s="10"/>
      <c r="G39" s="10"/>
      <c r="H39" s="10"/>
      <c r="I39" s="10"/>
      <c r="J39" s="10" t="s">
        <v>353</v>
      </c>
      <c r="K39" s="33"/>
      <c r="L39" s="34"/>
    </row>
    <row r="40" spans="1:12" x14ac:dyDescent="0.45">
      <c r="A40" s="35">
        <v>3</v>
      </c>
      <c r="B40" s="35"/>
      <c r="C40" s="10"/>
      <c r="D40" s="10"/>
      <c r="E40" s="10"/>
      <c r="F40" s="10"/>
      <c r="G40" s="10"/>
      <c r="H40" s="10"/>
      <c r="I40" s="10"/>
      <c r="J40" s="10" t="s">
        <v>356</v>
      </c>
      <c r="K40" s="33"/>
      <c r="L40" s="34"/>
    </row>
  </sheetData>
  <conditionalFormatting sqref="A2:M2 A3:G7 I3:J7 L3:M7 A8:M13 A14:E17 G14:G17 I14:I17 L14:M17 F14:F24 J14:K24 F26:F40 J26:K40">
    <cfRule type="expression" dxfId="7" priority="16">
      <formula>$B2&gt;0</formula>
    </cfRule>
  </conditionalFormatting>
  <conditionalFormatting sqref="A25:M25">
    <cfRule type="expression" dxfId="6" priority="14">
      <formula>$B25&gt;0</formula>
    </cfRule>
  </conditionalFormatting>
  <conditionalFormatting sqref="G26:G29">
    <cfRule type="expression" dxfId="5" priority="12">
      <formula>$B26&gt;0</formula>
    </cfRule>
  </conditionalFormatting>
  <conditionalFormatting sqref="H3:H7">
    <cfRule type="expression" dxfId="4" priority="7">
      <formula>$B3&gt;0</formula>
    </cfRule>
  </conditionalFormatting>
  <conditionalFormatting sqref="H14:H18">
    <cfRule type="expression" dxfId="3" priority="6">
      <formula>$B14&gt;0</formula>
    </cfRule>
  </conditionalFormatting>
  <conditionalFormatting sqref="H26:H30">
    <cfRule type="expression" dxfId="2" priority="5">
      <formula>$B26&gt;0</formula>
    </cfRule>
  </conditionalFormatting>
  <conditionalFormatting sqref="K3:K7">
    <cfRule type="expression" dxfId="1" priority="1">
      <formula>$B3&gt;0</formula>
    </cfRule>
  </conditionalFormatting>
  <conditionalFormatting sqref="L26:L29">
    <cfRule type="expression" dxfId="0" priority="8">
      <formula>$B26&gt;0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700-000000000000}">
          <x14:formula1>
            <xm:f>'4.CE2'!$E$4:$E$195</xm:f>
          </x14:formula1>
          <xm:sqref>K2</xm:sqref>
        </x14:dataValidation>
        <x14:dataValidation type="list" allowBlank="1" showInputMessage="1" showErrorMessage="1" xr:uid="{00000000-0002-0000-0700-000001000000}">
          <x14:formula1>
            <xm:f>'4.CE2'!$E$2:$E$195</xm:f>
          </x14:formula1>
          <xm:sqref>K3:K40</xm:sqref>
        </x14:dataValidation>
        <x14:dataValidation type="list" allowBlank="1" showInputMessage="1" showErrorMessage="1" xr:uid="{00000000-0002-0000-0700-000003000000}">
          <x14:formula1>
            <xm:f>AUX!$B$2:$B$17</xm:f>
          </x14:formula1>
          <xm:sqref>L2:L40</xm:sqref>
        </x14:dataValidation>
        <x14:dataValidation type="list" allowBlank="1" showInputMessage="1" showErrorMessage="1" xr:uid="{00000000-0002-0000-0700-000004000000}">
          <x14:formula1>
            <xm:f>AUX!$A$2:$A$17</xm:f>
          </x14:formula1>
          <xm:sqref>G2:G40</xm:sqref>
        </x14:dataValidation>
        <x14:dataValidation type="list" allowBlank="1" showInputMessage="1" showErrorMessage="1" xr:uid="{00000000-0002-0000-0700-000002000000}">
          <x14:formula1>
            <xm:f>'5.SB'!$D$3:$D$29</xm:f>
          </x14:formula1>
          <xm:sqref>J2:J40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6"/>
  <sheetViews>
    <sheetView workbookViewId="0">
      <selection activeCell="E2" sqref="E2"/>
    </sheetView>
  </sheetViews>
  <sheetFormatPr baseColWidth="10" defaultColWidth="11.46484375" defaultRowHeight="14.25" x14ac:dyDescent="0.45"/>
  <cols>
    <col min="1" max="1" width="38.86328125" customWidth="1"/>
    <col min="2" max="2" width="8.86328125" customWidth="1"/>
    <col min="3" max="3" width="30.53125" customWidth="1"/>
    <col min="4" max="4" width="17.6640625" customWidth="1"/>
    <col min="5" max="5" width="64.46484375" customWidth="1"/>
  </cols>
  <sheetData>
    <row r="1" spans="1:5" x14ac:dyDescent="0.45">
      <c r="A1" s="4" t="s">
        <v>243</v>
      </c>
      <c r="B1" s="4" t="s">
        <v>244</v>
      </c>
      <c r="C1" s="4" t="s">
        <v>245</v>
      </c>
      <c r="D1" s="4" t="s">
        <v>246</v>
      </c>
      <c r="E1" s="4" t="s">
        <v>234</v>
      </c>
    </row>
    <row r="2" spans="1:5" x14ac:dyDescent="0.45">
      <c r="A2" t="s">
        <v>247</v>
      </c>
      <c r="B2" t="s">
        <v>248</v>
      </c>
      <c r="C2" t="s">
        <v>249</v>
      </c>
      <c r="D2" t="s">
        <v>250</v>
      </c>
    </row>
    <row r="3" spans="1:5" x14ac:dyDescent="0.45">
      <c r="A3" t="s">
        <v>251</v>
      </c>
      <c r="B3" t="s">
        <v>248</v>
      </c>
      <c r="C3" t="s">
        <v>252</v>
      </c>
      <c r="D3" t="s">
        <v>250</v>
      </c>
    </row>
    <row r="4" spans="1:5" x14ac:dyDescent="0.45">
      <c r="A4" t="s">
        <v>253</v>
      </c>
      <c r="B4" t="s">
        <v>248</v>
      </c>
      <c r="C4" t="s">
        <v>254</v>
      </c>
      <c r="D4" t="s">
        <v>250</v>
      </c>
    </row>
    <row r="5" spans="1:5" x14ac:dyDescent="0.45">
      <c r="A5" t="s">
        <v>255</v>
      </c>
      <c r="B5" t="s">
        <v>256</v>
      </c>
      <c r="C5" t="s">
        <v>249</v>
      </c>
      <c r="D5" t="s">
        <v>250</v>
      </c>
    </row>
    <row r="6" spans="1:5" x14ac:dyDescent="0.45">
      <c r="A6" t="s">
        <v>240</v>
      </c>
      <c r="B6" t="s">
        <v>256</v>
      </c>
      <c r="C6" t="s">
        <v>249</v>
      </c>
      <c r="D6" t="s">
        <v>250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Portada</vt:lpstr>
      <vt:lpstr>1.PSyDO</vt:lpstr>
      <vt:lpstr>2.Com</vt:lpstr>
      <vt:lpstr>3.CE</vt:lpstr>
      <vt:lpstr>4.CE2</vt:lpstr>
      <vt:lpstr>5.SB</vt:lpstr>
      <vt:lpstr>6.UP</vt:lpstr>
      <vt:lpstr>7.SA</vt:lpstr>
      <vt:lpstr>8.MyR</vt:lpstr>
      <vt:lpstr>9.E1</vt:lpstr>
      <vt:lpstr>10.D</vt:lpstr>
      <vt:lpstr>AUX</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Rosana M. L</cp:lastModifiedBy>
  <cp:revision/>
  <dcterms:created xsi:type="dcterms:W3CDTF">2015-06-05T18:19:34Z</dcterms:created>
  <dcterms:modified xsi:type="dcterms:W3CDTF">2025-11-05T15:26:35Z</dcterms:modified>
</cp:coreProperties>
</file>